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МКД" sheetId="1" r:id="rId1"/>
    <sheet name="Лист3" sheetId="2" r:id="rId2"/>
  </sheets>
  <definedNames>
    <definedName name="_xlnm.Print_Titles" localSheetId="0">'МКД'!$9:$10</definedName>
    <definedName name="_xlnm.Print_Area" localSheetId="0">'МКД'!$A$1:$H$319</definedName>
  </definedNames>
  <calcPr fullCalcOnLoad="1"/>
</workbook>
</file>

<file path=xl/sharedStrings.xml><?xml version="1.0" encoding="utf-8"?>
<sst xmlns="http://schemas.openxmlformats.org/spreadsheetml/2006/main" count="384" uniqueCount="111">
  <si>
    <t>Всего</t>
  </si>
  <si>
    <t>Наименование работ</t>
  </si>
  <si>
    <t>Наименование поселения и улиц</t>
  </si>
  <si>
    <t>Замена входных дверей</t>
  </si>
  <si>
    <t>Итого</t>
  </si>
  <si>
    <t>Установка детской площадки</t>
  </si>
  <si>
    <t>Установка мусорных урн</t>
  </si>
  <si>
    <t>СП ЧЕРНОВКА</t>
  </si>
  <si>
    <t>с.Черновка, ул.Новостроевская, д. 1</t>
  </si>
  <si>
    <t>Установка оргаждения</t>
  </si>
  <si>
    <t>с.Черновка, ул.Новостроевская, д. 2</t>
  </si>
  <si>
    <t>Замена окон</t>
  </si>
  <si>
    <t>с.Черновка, ул.Новостроевская, д. 3</t>
  </si>
  <si>
    <t>с.Черновка, ул.Новостроевская, д. 4</t>
  </si>
  <si>
    <t>с.Черновка, ул.Новостроевская, д. 6</t>
  </si>
  <si>
    <t>с.Черновка, ул.Новостроевская, д. 7</t>
  </si>
  <si>
    <t>с.Черновка, ул.Новостроевская, д. 8</t>
  </si>
  <si>
    <t>с.Черновка, ул.Новостроевская, д. 9</t>
  </si>
  <si>
    <t>СП КУТУЗОВСКИЙ</t>
  </si>
  <si>
    <t>п.Кутузовский, ул.Полевая, д. 1</t>
  </si>
  <si>
    <t>п.Кутузовский, ул.Полевая, д. 3</t>
  </si>
  <si>
    <t>п.Кутузовский, ул.Полевая, д. 6</t>
  </si>
  <si>
    <t>п.Кутузовский, ул.Полевая, д. 8</t>
  </si>
  <si>
    <t>п.Кутузовский, ул.Полевая, д. 10</t>
  </si>
  <si>
    <t>п.Кутузовский, ул.Центральная, д. 1а</t>
  </si>
  <si>
    <t>п.Кутузовский, ул.Школьная, д. 9</t>
  </si>
  <si>
    <t>СП КРАСНОСЕЛЬСКОЕ</t>
  </si>
  <si>
    <t>с.Красносельское, ул.Советская, д. 1</t>
  </si>
  <si>
    <t>с.Красносельское, ул.Советская, д. 3</t>
  </si>
  <si>
    <t>с.Красносельское, ул.Советская, д. 5</t>
  </si>
  <si>
    <t>с.Красносельское, ул.Школьная, д. 6</t>
  </si>
  <si>
    <t>с.Красносельское, ул.Школьная, д. 8</t>
  </si>
  <si>
    <t>с.Красносельское, ул.Школьная, д. 9</t>
  </si>
  <si>
    <t>СП СВЕТЛОДОЛЬСК</t>
  </si>
  <si>
    <t>с.Новая Елховка, ул.Центральная, д. 1</t>
  </si>
  <si>
    <t>Ремонт отмостки</t>
  </si>
  <si>
    <t>п.Светлодольск, ул.Гагарина, д. 2</t>
  </si>
  <si>
    <t>п.Светлодольск, ул.Рабочая, д. 2</t>
  </si>
  <si>
    <t>пос.Сок, ул.Специалистов, д. 4</t>
  </si>
  <si>
    <t>СП СЕРГИЕВСК</t>
  </si>
  <si>
    <t>с.Сергиевск, ул.Лермонтова, д. 1а</t>
  </si>
  <si>
    <t>с.Сергиевск, ул.Советская, д. 70</t>
  </si>
  <si>
    <t>СП СЕРНОВОДСК</t>
  </si>
  <si>
    <t>п.Серноводск, ул.Ленина, д. 1</t>
  </si>
  <si>
    <t>СП СУРГУТ</t>
  </si>
  <si>
    <t>п.Сургут, ул.Победы, д. 19</t>
  </si>
  <si>
    <t>п.Сургут, ул.Первомайская, д. 18</t>
  </si>
  <si>
    <t>СП ВОРОТНЕЕ</t>
  </si>
  <si>
    <t>с.Воротнее, ул.Почтовая, д. 2</t>
  </si>
  <si>
    <t>с.Воротнее, ул.Почтовая, д. 4</t>
  </si>
  <si>
    <t>с.Воротнее, ул.Почтовая, д. 6</t>
  </si>
  <si>
    <t>с.Воротнее, ул.Почтовая, д. 8</t>
  </si>
  <si>
    <t>с.Воротнее, ул.Почтовая, д. 10</t>
  </si>
  <si>
    <t>п.Красные Дубки, ул.Гагарина, д. 7</t>
  </si>
  <si>
    <t>п.Красные Дубки, ул.Гагарина, д. 9</t>
  </si>
  <si>
    <t>СП ВЕРХНЯЯ ОРЛЯНКА</t>
  </si>
  <si>
    <t>п.Калиновый Ключ, ул.Нефтяников, д. 3</t>
  </si>
  <si>
    <t>п.Калиновый Ключ, ул.Нефтяников, д. 4</t>
  </si>
  <si>
    <t>п.Калиновый Ключ, ул.Нефтяников, д. 5</t>
  </si>
  <si>
    <t>ГП СУХОДОЛ</t>
  </si>
  <si>
    <t>п.Суходол, ул.Куйбышева, д. 7</t>
  </si>
  <si>
    <t>Ремонт фасада</t>
  </si>
  <si>
    <t>п.Суходол, ул.Молодогвардейская, д. 38</t>
  </si>
  <si>
    <t>п.Суходол, ул.Пионерская, д. 9</t>
  </si>
  <si>
    <t>п.Суходол, ул.Пионерская, д. 20</t>
  </si>
  <si>
    <t>п.Суходол, ул.Полевая, д. 4</t>
  </si>
  <si>
    <t>п.Суходол, ул.Пушкина, д. 14</t>
  </si>
  <si>
    <t>п.Суходол, ул.Пушкина, д. 36</t>
  </si>
  <si>
    <t>п.Суходол, ул.Школьная, д. 17</t>
  </si>
  <si>
    <t>п.Суходол, ул.Победы, д. 12</t>
  </si>
  <si>
    <t>п.Суходол, ул.Советская, д. 1</t>
  </si>
  <si>
    <t>п.Суходол, ул.Советская, д. 2</t>
  </si>
  <si>
    <t>п.Суходол, ул.Спортивная, д. 3</t>
  </si>
  <si>
    <t>Благоустройство (урны, скамейки, ограждение, ДП)</t>
  </si>
  <si>
    <t>Ремонтные работы</t>
  </si>
  <si>
    <t>Установка детской площадки (спортивной)</t>
  </si>
  <si>
    <t>Установка спортивной площадки</t>
  </si>
  <si>
    <t>Установка козырька</t>
  </si>
  <si>
    <t>Установка ограждения</t>
  </si>
  <si>
    <t>Установка детской игровой площадки</t>
  </si>
  <si>
    <t>Мест 10%</t>
  </si>
  <si>
    <t>Федер 38,7%</t>
  </si>
  <si>
    <t>Обл 51,3%</t>
  </si>
  <si>
    <t>Установка скамеек</t>
  </si>
  <si>
    <t>Финансирование</t>
  </si>
  <si>
    <t>ВСЕГО, в т.ч:</t>
  </si>
  <si>
    <t>Благоустройство дворовых территорий</t>
  </si>
  <si>
    <t>Благоустройство территории поселения</t>
  </si>
  <si>
    <t>с.Орловка, п.Нива, с.Новая Орловка</t>
  </si>
  <si>
    <t>Отсыпка дорог щебнем</t>
  </si>
  <si>
    <t>Установка детских игровых площадок</t>
  </si>
  <si>
    <t>п.Кутузовский</t>
  </si>
  <si>
    <t>с.Красносельское</t>
  </si>
  <si>
    <t>с.Павловка</t>
  </si>
  <si>
    <t>с.Новая Елховка</t>
  </si>
  <si>
    <t>п.Светлодольск</t>
  </si>
  <si>
    <t>Установка контейнерных площадок</t>
  </si>
  <si>
    <t>с.Верхняя Орлянка</t>
  </si>
  <si>
    <t>п.Суходол</t>
  </si>
  <si>
    <t>Устройство тротуаров</t>
  </si>
  <si>
    <t>Ямочный ремонт дорог</t>
  </si>
  <si>
    <t>СП ЗАХАРКИНО</t>
  </si>
  <si>
    <t>с.Захаркино</t>
  </si>
  <si>
    <t>Отсыпка дорог грунтощебнем</t>
  </si>
  <si>
    <t>Перенос существующей детскрй игровой площадки</t>
  </si>
  <si>
    <t>с.Сидоровка</t>
  </si>
  <si>
    <t>к Постановлению администрации муниципального</t>
  </si>
  <si>
    <t>района Сергиевский Самарской области</t>
  </si>
  <si>
    <t>№ _______ от ________________</t>
  </si>
  <si>
    <t>Приложение №3</t>
  </si>
  <si>
    <t>Перечень программных мероприятий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</si>
</sst>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#,##0.000"/>
    <numFmt numFmtId="166" formatCode="#,##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6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9" fillId="0" borderId="0" xfId="0" applyFont="1" applyFill="1" applyAlignment="1">
      <alignment wrapText="1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vertical="center" wrapText="1"/>
    </xf>
    <xf numFmtId="0" fontId="39" fillId="0" borderId="10" xfId="0" applyFont="1" applyFill="1" applyBorder="1" applyAlignment="1">
      <alignment/>
    </xf>
    <xf numFmtId="4" fontId="40" fillId="0" borderId="10" xfId="0" applyNumberFormat="1" applyFont="1" applyFill="1" applyBorder="1" applyAlignment="1">
      <alignment/>
    </xf>
    <xf numFmtId="0" fontId="40" fillId="0" borderId="0" xfId="0" applyFont="1" applyFill="1" applyAlignment="1">
      <alignment/>
    </xf>
    <xf numFmtId="0" fontId="39" fillId="0" borderId="10" xfId="0" applyFont="1" applyFill="1" applyBorder="1" applyAlignment="1">
      <alignment wrapText="1"/>
    </xf>
    <xf numFmtId="4" fontId="39" fillId="0" borderId="10" xfId="0" applyNumberFormat="1" applyFont="1" applyFill="1" applyBorder="1" applyAlignment="1">
      <alignment/>
    </xf>
    <xf numFmtId="0" fontId="40" fillId="0" borderId="10" xfId="0" applyFont="1" applyFill="1" applyBorder="1" applyAlignment="1">
      <alignment wrapText="1"/>
    </xf>
    <xf numFmtId="4" fontId="39" fillId="0" borderId="0" xfId="0" applyNumberFormat="1" applyFont="1" applyFill="1" applyAlignment="1">
      <alignment/>
    </xf>
    <xf numFmtId="4" fontId="20" fillId="0" borderId="10" xfId="0" applyNumberFormat="1" applyFont="1" applyFill="1" applyBorder="1" applyAlignment="1">
      <alignment/>
    </xf>
    <xf numFmtId="4" fontId="41" fillId="0" borderId="0" xfId="0" applyNumberFormat="1" applyFont="1" applyFill="1" applyAlignment="1">
      <alignment horizontal="left" vertical="center" wrapText="1"/>
    </xf>
    <xf numFmtId="4" fontId="39" fillId="0" borderId="10" xfId="0" applyNumberFormat="1" applyFont="1" applyFill="1" applyBorder="1" applyAlignment="1">
      <alignment wrapText="1"/>
    </xf>
    <xf numFmtId="4" fontId="40" fillId="0" borderId="10" xfId="0" applyNumberFormat="1" applyFont="1" applyFill="1" applyBorder="1" applyAlignment="1">
      <alignment wrapText="1"/>
    </xf>
    <xf numFmtId="4" fontId="39" fillId="0" borderId="0" xfId="0" applyNumberFormat="1" applyFont="1" applyFill="1" applyAlignment="1">
      <alignment wrapText="1"/>
    </xf>
    <xf numFmtId="4" fontId="40" fillId="0" borderId="11" xfId="0" applyNumberFormat="1" applyFont="1" applyFill="1" applyBorder="1" applyAlignment="1">
      <alignment horizontal="right" vertical="center" wrapText="1"/>
    </xf>
    <xf numFmtId="4" fontId="40" fillId="0" borderId="0" xfId="0" applyNumberFormat="1" applyFont="1" applyFill="1" applyAlignment="1">
      <alignment/>
    </xf>
    <xf numFmtId="4" fontId="39" fillId="0" borderId="0" xfId="0" applyNumberFormat="1" applyFont="1" applyFill="1" applyAlignment="1">
      <alignment vertical="center" wrapText="1"/>
    </xf>
    <xf numFmtId="0" fontId="40" fillId="0" borderId="10" xfId="0" applyFont="1" applyFill="1" applyBorder="1" applyAlignment="1">
      <alignment horizontal="left"/>
    </xf>
    <xf numFmtId="0" fontId="39" fillId="0" borderId="12" xfId="0" applyFont="1" applyFill="1" applyBorder="1" applyAlignment="1">
      <alignment horizontal="left" vertical="top" wrapText="1"/>
    </xf>
    <xf numFmtId="0" fontId="39" fillId="0" borderId="13" xfId="0" applyFont="1" applyFill="1" applyBorder="1" applyAlignment="1">
      <alignment horizontal="left" vertical="top" wrapText="1"/>
    </xf>
    <xf numFmtId="0" fontId="39" fillId="0" borderId="11" xfId="0" applyFont="1" applyFill="1" applyBorder="1" applyAlignment="1">
      <alignment horizontal="left" vertical="top" wrapText="1"/>
    </xf>
    <xf numFmtId="4" fontId="39" fillId="0" borderId="12" xfId="0" applyNumberFormat="1" applyFont="1" applyFill="1" applyBorder="1" applyAlignment="1">
      <alignment horizontal="center" vertical="center" wrapText="1"/>
    </xf>
    <xf numFmtId="4" fontId="39" fillId="0" borderId="11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left" vertical="center" wrapText="1"/>
    </xf>
    <xf numFmtId="0" fontId="40" fillId="0" borderId="15" xfId="0" applyFont="1" applyFill="1" applyBorder="1" applyAlignment="1">
      <alignment horizontal="left"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Border="1" applyAlignment="1">
      <alignment wrapText="1"/>
    </xf>
    <xf numFmtId="0" fontId="22" fillId="0" borderId="0" xfId="0" applyFont="1" applyAlignment="1">
      <alignment/>
    </xf>
    <xf numFmtId="0" fontId="22" fillId="0" borderId="0" xfId="0" applyNumberFormat="1" applyFont="1" applyBorder="1" applyAlignment="1">
      <alignment wrapText="1"/>
    </xf>
    <xf numFmtId="0" fontId="22" fillId="0" borderId="0" xfId="0" applyNumberFormat="1" applyFont="1" applyBorder="1" applyAlignment="1">
      <alignment wrapText="1"/>
    </xf>
    <xf numFmtId="0" fontId="22" fillId="0" borderId="0" xfId="0" applyFont="1" applyAlignment="1">
      <alignment horizontal="left"/>
    </xf>
    <xf numFmtId="0" fontId="21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6"/>
  <sheetViews>
    <sheetView tabSelected="1" view="pageBreakPreview" zoomScale="75" zoomScaleSheetLayoutView="75" zoomScalePageLayoutView="0" workbookViewId="0" topLeftCell="A1">
      <pane ySplit="10" topLeftCell="A35" activePane="bottomLeft" state="frozen"/>
      <selection pane="topLeft" activeCell="A1" sqref="A1"/>
      <selection pane="bottomLeft" activeCell="A7" sqref="A7:H7"/>
    </sheetView>
  </sheetViews>
  <sheetFormatPr defaultColWidth="9.140625" defaultRowHeight="15"/>
  <cols>
    <col min="1" max="1" width="29.140625" style="1" customWidth="1"/>
    <col min="2" max="2" width="41.28125" style="1" customWidth="1"/>
    <col min="3" max="3" width="24.00390625" style="15" customWidth="1"/>
    <col min="4" max="4" width="16.7109375" style="15" customWidth="1"/>
    <col min="5" max="5" width="17.7109375" style="2" customWidth="1"/>
    <col min="6" max="6" width="16.8515625" style="2" customWidth="1"/>
    <col min="7" max="8" width="16.57421875" style="2" customWidth="1"/>
    <col min="9" max="9" width="17.8515625" style="10" bestFit="1" customWidth="1"/>
    <col min="10" max="10" width="19.28125" style="10" bestFit="1" customWidth="1"/>
    <col min="11" max="11" width="16.8515625" style="10" customWidth="1"/>
    <col min="12" max="12" width="16.28125" style="2" bestFit="1" customWidth="1"/>
    <col min="13" max="13" width="16.28125" style="10" bestFit="1" customWidth="1"/>
    <col min="14" max="16384" width="9.140625" style="2" customWidth="1"/>
  </cols>
  <sheetData>
    <row r="1" s="29" customFormat="1" ht="15">
      <c r="F1" s="30"/>
    </row>
    <row r="2" s="29" customFormat="1" ht="15">
      <c r="F2" s="30" t="s">
        <v>109</v>
      </c>
    </row>
    <row r="3" s="29" customFormat="1" ht="15">
      <c r="F3" s="29" t="s">
        <v>106</v>
      </c>
    </row>
    <row r="4" spans="1:8" s="32" customFormat="1" ht="15">
      <c r="A4" s="31"/>
      <c r="C4" s="34"/>
      <c r="D4" s="34"/>
      <c r="F4" s="33" t="s">
        <v>107</v>
      </c>
      <c r="G4" s="33"/>
      <c r="H4" s="33"/>
    </row>
    <row r="5" spans="1:8" s="32" customFormat="1" ht="15">
      <c r="A5" s="31"/>
      <c r="C5" s="34"/>
      <c r="D5" s="34"/>
      <c r="F5" s="33" t="s">
        <v>108</v>
      </c>
      <c r="G5" s="33"/>
      <c r="H5" s="33"/>
    </row>
    <row r="6" spans="6:8" s="29" customFormat="1" ht="15">
      <c r="F6" s="35"/>
      <c r="G6" s="35"/>
      <c r="H6" s="35"/>
    </row>
    <row r="7" spans="1:8" s="32" customFormat="1" ht="21">
      <c r="A7" s="36" t="s">
        <v>110</v>
      </c>
      <c r="B7" s="36"/>
      <c r="C7" s="36"/>
      <c r="D7" s="36"/>
      <c r="E7" s="36"/>
      <c r="F7" s="36"/>
      <c r="G7" s="36"/>
      <c r="H7" s="36"/>
    </row>
    <row r="8" spans="1:4" ht="21">
      <c r="A8" s="25"/>
      <c r="B8" s="25"/>
      <c r="C8" s="12"/>
      <c r="D8" s="12"/>
    </row>
    <row r="9" spans="1:13" s="3" customFormat="1" ht="27" customHeight="1">
      <c r="A9" s="26" t="s">
        <v>2</v>
      </c>
      <c r="B9" s="26" t="s">
        <v>1</v>
      </c>
      <c r="C9" s="23" t="s">
        <v>73</v>
      </c>
      <c r="D9" s="23" t="s">
        <v>74</v>
      </c>
      <c r="E9" s="26" t="s">
        <v>84</v>
      </c>
      <c r="F9" s="26"/>
      <c r="G9" s="26"/>
      <c r="H9" s="26"/>
      <c r="I9" s="18"/>
      <c r="J9" s="18"/>
      <c r="K9" s="18"/>
      <c r="M9" s="18"/>
    </row>
    <row r="10" spans="1:8" ht="39" customHeight="1">
      <c r="A10" s="26"/>
      <c r="B10" s="26"/>
      <c r="C10" s="24"/>
      <c r="D10" s="24"/>
      <c r="E10" s="4" t="s">
        <v>0</v>
      </c>
      <c r="F10" s="4" t="s">
        <v>81</v>
      </c>
      <c r="G10" s="4" t="s">
        <v>82</v>
      </c>
      <c r="H10" s="4" t="s">
        <v>80</v>
      </c>
    </row>
    <row r="11" spans="1:13" s="6" customFormat="1" ht="18.75">
      <c r="A11" s="27" t="s">
        <v>85</v>
      </c>
      <c r="B11" s="28"/>
      <c r="C11" s="16">
        <f>C14+C67+C108+C137+C161+C173+C180+C192+C229+C249</f>
        <v>11014147.54</v>
      </c>
      <c r="D11" s="16">
        <f>D14+D67+D108+D137+D161+D173+D180+D192+D229+D249</f>
        <v>14373642.46</v>
      </c>
      <c r="E11" s="16">
        <f>E14+E67+E108+E137+E161+E173+E180+E192+E229+E249</f>
        <v>25387790</v>
      </c>
      <c r="F11" s="16">
        <f>F14+F67+F108+F137+F161+F173+F180+F192+F229+F249</f>
        <v>9367720</v>
      </c>
      <c r="G11" s="16">
        <f>G14+G67+G108+G137+G161+G173+G180+G192+G229+G249</f>
        <v>12417669.999999998</v>
      </c>
      <c r="H11" s="16">
        <f>H14+H67+H108+H137+H161+H173+H180+H192+H229+H249</f>
        <v>3602400</v>
      </c>
      <c r="I11" s="17"/>
      <c r="J11" s="17"/>
      <c r="K11" s="17"/>
      <c r="M11" s="17"/>
    </row>
    <row r="12" spans="1:13" s="6" customFormat="1" ht="18.75">
      <c r="A12" s="27" t="s">
        <v>86</v>
      </c>
      <c r="B12" s="28"/>
      <c r="C12" s="16">
        <f>C15+C68+C109+C138+C162+C174+C181+C193+C230+C250</f>
        <v>10683147.54</v>
      </c>
      <c r="D12" s="16">
        <f>D15+D68+D109+D138+D162+D174+D181+D193+D230+D250</f>
        <v>13522842.46</v>
      </c>
      <c r="E12" s="16">
        <f>E15+E68+E109+E138+E162+E174+E181+E193+E230+E250</f>
        <v>24205990</v>
      </c>
      <c r="F12" s="16">
        <f>F15+F68+F109+F138+F162+F174+F181+F193+F230+F250</f>
        <v>9367720</v>
      </c>
      <c r="G12" s="16">
        <f>G15+G68+G109+G138+G162+G174+G181+G193+G230+G250</f>
        <v>12417669.999999998</v>
      </c>
      <c r="H12" s="16">
        <f>H15+H68+H109+H138+H162+H174+H181+H193+H230+H250</f>
        <v>2420600</v>
      </c>
      <c r="I12" s="17"/>
      <c r="J12" s="17"/>
      <c r="K12" s="17"/>
      <c r="M12" s="17"/>
    </row>
    <row r="13" spans="1:13" s="6" customFormat="1" ht="18.75">
      <c r="A13" s="27" t="s">
        <v>87</v>
      </c>
      <c r="B13" s="28"/>
      <c r="C13" s="16">
        <f>C62+C105+C134+C153+C172+C179+C191+C228+C246+C305+C313</f>
        <v>344000</v>
      </c>
      <c r="D13" s="16">
        <f>D62+D105+D134+D153+D172+D179+D191+D228+D246+D305+D313</f>
        <v>915200</v>
      </c>
      <c r="E13" s="16">
        <f>E62+E105+E134+E153+E172+E179+E191+E228+E246+E305+E313</f>
        <v>1259200</v>
      </c>
      <c r="F13" s="16">
        <f>F62+F105+F134+F153+F172+F179+F191+F228+F246+F305+F313</f>
        <v>0</v>
      </c>
      <c r="G13" s="16">
        <f>G62+G105+G134+G153+G172+G179+G191+G228+G246+G305+G313</f>
        <v>0</v>
      </c>
      <c r="H13" s="16">
        <f>H62+H105+H134+H153+H172+H179+H191+H228+H246+H305+H313</f>
        <v>1259200</v>
      </c>
      <c r="I13" s="17"/>
      <c r="J13" s="17"/>
      <c r="K13" s="17"/>
      <c r="M13" s="17"/>
    </row>
    <row r="14" spans="1:13" s="6" customFormat="1" ht="18.75">
      <c r="A14" s="19" t="s">
        <v>7</v>
      </c>
      <c r="B14" s="19"/>
      <c r="C14" s="5">
        <f>C15+C62</f>
        <v>2718219.0900000003</v>
      </c>
      <c r="D14" s="5">
        <f>D15+D62</f>
        <v>2303422.08</v>
      </c>
      <c r="E14" s="5">
        <f>E15+E62</f>
        <v>5021641.17</v>
      </c>
      <c r="F14" s="5">
        <f>F15+F62</f>
        <v>1870388.81</v>
      </c>
      <c r="G14" s="5">
        <f>G15+G62</f>
        <v>2479347.25</v>
      </c>
      <c r="H14" s="5">
        <f>H15+H62</f>
        <v>671905.11</v>
      </c>
      <c r="I14" s="17"/>
      <c r="J14" s="17"/>
      <c r="K14" s="17"/>
      <c r="L14" s="17"/>
      <c r="M14" s="17"/>
    </row>
    <row r="15" spans="1:13" s="6" customFormat="1" ht="18.75">
      <c r="A15" s="27" t="s">
        <v>86</v>
      </c>
      <c r="B15" s="28"/>
      <c r="C15" s="5">
        <f>C21+C27+C33+C39+C45+C51+C56+C61</f>
        <v>2610819.0900000003</v>
      </c>
      <c r="D15" s="5">
        <f>D21+D27+D33+D39+D45+D51+D56+D61</f>
        <v>2222222.08</v>
      </c>
      <c r="E15" s="5">
        <f>E21+E27+E33+E39+E45+E51+E56+E61</f>
        <v>4833041.17</v>
      </c>
      <c r="F15" s="5">
        <f>F21+F27+F33+F39+F45+F51+F56+F61</f>
        <v>1870388.81</v>
      </c>
      <c r="G15" s="5">
        <f>G21+G27+G33+G39+G45+G51+G56+G61</f>
        <v>2479347.25</v>
      </c>
      <c r="H15" s="5">
        <f>H21+H27+H33+H39+H45+H51+H56+H61</f>
        <v>483305.11</v>
      </c>
      <c r="I15" s="17"/>
      <c r="J15" s="17"/>
      <c r="K15" s="17"/>
      <c r="L15" s="17"/>
      <c r="M15" s="17"/>
    </row>
    <row r="16" spans="1:12" ht="18.75" customHeight="1">
      <c r="A16" s="20" t="s">
        <v>8</v>
      </c>
      <c r="B16" s="7" t="s">
        <v>83</v>
      </c>
      <c r="C16" s="13">
        <v>46020.46</v>
      </c>
      <c r="D16" s="13"/>
      <c r="E16" s="8">
        <f>D16+C16</f>
        <v>46020.46</v>
      </c>
      <c r="F16" s="8">
        <v>17809.91</v>
      </c>
      <c r="G16" s="8">
        <v>23608.5</v>
      </c>
      <c r="H16" s="8">
        <v>4602.05</v>
      </c>
      <c r="I16" s="17"/>
      <c r="J16" s="17"/>
      <c r="K16" s="17"/>
      <c r="L16" s="17"/>
    </row>
    <row r="17" spans="1:12" ht="18.75">
      <c r="A17" s="21"/>
      <c r="B17" s="7" t="s">
        <v>6</v>
      </c>
      <c r="C17" s="13">
        <v>11699.29</v>
      </c>
      <c r="D17" s="13"/>
      <c r="E17" s="8">
        <f>D17+C17</f>
        <v>11699.29</v>
      </c>
      <c r="F17" s="8">
        <v>4527.62</v>
      </c>
      <c r="G17" s="8">
        <v>6001.74</v>
      </c>
      <c r="H17" s="8">
        <v>1169.93</v>
      </c>
      <c r="I17" s="17"/>
      <c r="J17" s="17"/>
      <c r="K17" s="17"/>
      <c r="L17" s="17"/>
    </row>
    <row r="18" spans="1:12" ht="18.75">
      <c r="A18" s="21"/>
      <c r="B18" s="7" t="s">
        <v>3</v>
      </c>
      <c r="C18" s="13"/>
      <c r="D18" s="13">
        <v>105602.35</v>
      </c>
      <c r="E18" s="8">
        <f>D18+C18</f>
        <v>105602.35</v>
      </c>
      <c r="F18" s="8">
        <v>40868.11</v>
      </c>
      <c r="G18" s="8">
        <v>54174</v>
      </c>
      <c r="H18" s="8">
        <v>10560.24</v>
      </c>
      <c r="I18" s="17"/>
      <c r="J18" s="17"/>
      <c r="K18" s="17"/>
      <c r="L18" s="17"/>
    </row>
    <row r="19" spans="1:12" ht="18.75">
      <c r="A19" s="21"/>
      <c r="B19" s="7" t="s">
        <v>35</v>
      </c>
      <c r="C19" s="13"/>
      <c r="D19" s="13">
        <v>296050.35</v>
      </c>
      <c r="E19" s="8">
        <f>D19+C19</f>
        <v>296050.35</v>
      </c>
      <c r="F19" s="8">
        <v>114571.49</v>
      </c>
      <c r="G19" s="8">
        <v>151873.83</v>
      </c>
      <c r="H19" s="8">
        <v>29605.03</v>
      </c>
      <c r="I19" s="17"/>
      <c r="J19" s="17"/>
      <c r="K19" s="17"/>
      <c r="L19" s="17"/>
    </row>
    <row r="20" spans="1:12" ht="18.75">
      <c r="A20" s="21"/>
      <c r="B20" s="7" t="s">
        <v>9</v>
      </c>
      <c r="C20" s="13">
        <v>410003.78</v>
      </c>
      <c r="D20" s="13"/>
      <c r="E20" s="8">
        <f>D20+C20</f>
        <v>410003.78</v>
      </c>
      <c r="F20" s="8">
        <v>158673.35</v>
      </c>
      <c r="G20" s="8">
        <v>210329.07</v>
      </c>
      <c r="H20" s="8">
        <v>41001.36</v>
      </c>
      <c r="I20" s="17"/>
      <c r="J20" s="17"/>
      <c r="K20" s="17"/>
      <c r="L20" s="17"/>
    </row>
    <row r="21" spans="1:13" s="6" customFormat="1" ht="18.75">
      <c r="A21" s="22"/>
      <c r="B21" s="9" t="s">
        <v>4</v>
      </c>
      <c r="C21" s="14">
        <f aca="true" t="shared" si="0" ref="C21:H21">SUM(C16:C20)</f>
        <v>467723.53</v>
      </c>
      <c r="D21" s="14">
        <f t="shared" si="0"/>
        <v>401652.69999999995</v>
      </c>
      <c r="E21" s="14">
        <f t="shared" si="0"/>
        <v>869376.23</v>
      </c>
      <c r="F21" s="14">
        <f t="shared" si="0"/>
        <v>336450.48</v>
      </c>
      <c r="G21" s="14">
        <f t="shared" si="0"/>
        <v>445987.14</v>
      </c>
      <c r="H21" s="14">
        <f t="shared" si="0"/>
        <v>86938.61</v>
      </c>
      <c r="I21" s="17"/>
      <c r="J21" s="17"/>
      <c r="K21" s="17"/>
      <c r="L21" s="17"/>
      <c r="M21" s="17"/>
    </row>
    <row r="22" spans="1:12" ht="18.75" customHeight="1">
      <c r="A22" s="20" t="s">
        <v>10</v>
      </c>
      <c r="B22" s="7" t="s">
        <v>83</v>
      </c>
      <c r="C22" s="13">
        <v>46020.46</v>
      </c>
      <c r="D22" s="13"/>
      <c r="E22" s="8">
        <f>D22+C22</f>
        <v>46020.46</v>
      </c>
      <c r="F22" s="8">
        <v>17809.91</v>
      </c>
      <c r="G22" s="8">
        <v>23608.5</v>
      </c>
      <c r="H22" s="8">
        <v>4602.05</v>
      </c>
      <c r="I22" s="17"/>
      <c r="J22" s="17"/>
      <c r="K22" s="17"/>
      <c r="L22" s="17"/>
    </row>
    <row r="23" spans="1:12" ht="18.75">
      <c r="A23" s="21"/>
      <c r="B23" s="7" t="s">
        <v>6</v>
      </c>
      <c r="C23" s="13">
        <v>11699.29</v>
      </c>
      <c r="D23" s="13"/>
      <c r="E23" s="8">
        <f>D23+C23</f>
        <v>11699.29</v>
      </c>
      <c r="F23" s="8">
        <v>4527.62</v>
      </c>
      <c r="G23" s="8">
        <v>6001.74</v>
      </c>
      <c r="H23" s="8">
        <v>1169.93</v>
      </c>
      <c r="I23" s="17"/>
      <c r="J23" s="17"/>
      <c r="K23" s="17"/>
      <c r="L23" s="17"/>
    </row>
    <row r="24" spans="1:12" ht="18.75">
      <c r="A24" s="21"/>
      <c r="B24" s="7" t="s">
        <v>11</v>
      </c>
      <c r="C24" s="13"/>
      <c r="D24" s="13">
        <v>42247.85</v>
      </c>
      <c r="E24" s="8">
        <f>D24+C24</f>
        <v>42247.85</v>
      </c>
      <c r="F24" s="8">
        <v>16349.91</v>
      </c>
      <c r="G24" s="8">
        <v>21673.15</v>
      </c>
      <c r="H24" s="8">
        <v>4224.79</v>
      </c>
      <c r="I24" s="17"/>
      <c r="J24" s="17"/>
      <c r="K24" s="17"/>
      <c r="L24" s="17"/>
    </row>
    <row r="25" spans="1:12" ht="37.5">
      <c r="A25" s="21"/>
      <c r="B25" s="7" t="s">
        <v>79</v>
      </c>
      <c r="C25" s="13">
        <v>374619.34</v>
      </c>
      <c r="D25" s="13"/>
      <c r="E25" s="8">
        <f>D25+C25</f>
        <v>374619.34</v>
      </c>
      <c r="F25" s="8">
        <v>144977.69</v>
      </c>
      <c r="G25" s="8">
        <v>192179.72</v>
      </c>
      <c r="H25" s="8">
        <v>37461.93</v>
      </c>
      <c r="I25" s="17"/>
      <c r="J25" s="17"/>
      <c r="K25" s="17"/>
      <c r="L25" s="17"/>
    </row>
    <row r="26" spans="1:12" ht="18.75">
      <c r="A26" s="21"/>
      <c r="B26" s="7" t="s">
        <v>3</v>
      </c>
      <c r="C26" s="13"/>
      <c r="D26" s="13">
        <v>159629.61</v>
      </c>
      <c r="E26" s="8">
        <f>D26+C26</f>
        <v>159629.61</v>
      </c>
      <c r="F26" s="8">
        <v>61776.67</v>
      </c>
      <c r="G26" s="8">
        <v>81889.98</v>
      </c>
      <c r="H26" s="8">
        <v>15962.96</v>
      </c>
      <c r="I26" s="17"/>
      <c r="J26" s="17"/>
      <c r="K26" s="17"/>
      <c r="L26" s="17"/>
    </row>
    <row r="27" spans="1:13" s="6" customFormat="1" ht="18.75">
      <c r="A27" s="22"/>
      <c r="B27" s="9" t="s">
        <v>4</v>
      </c>
      <c r="C27" s="14">
        <f aca="true" t="shared" si="1" ref="C27:H27">SUM(C22:C26)</f>
        <v>432339.09</v>
      </c>
      <c r="D27" s="14">
        <f t="shared" si="1"/>
        <v>201877.46</v>
      </c>
      <c r="E27" s="5">
        <f t="shared" si="1"/>
        <v>634216.55</v>
      </c>
      <c r="F27" s="5">
        <f t="shared" si="1"/>
        <v>245441.8</v>
      </c>
      <c r="G27" s="5">
        <f t="shared" si="1"/>
        <v>325353.08999999997</v>
      </c>
      <c r="H27" s="5">
        <f t="shared" si="1"/>
        <v>63421.659999999996</v>
      </c>
      <c r="I27" s="17"/>
      <c r="J27" s="17"/>
      <c r="K27" s="17"/>
      <c r="L27" s="17"/>
      <c r="M27" s="17"/>
    </row>
    <row r="28" spans="1:12" ht="18.75" customHeight="1">
      <c r="A28" s="20" t="s">
        <v>12</v>
      </c>
      <c r="B28" s="7" t="s">
        <v>83</v>
      </c>
      <c r="C28" s="13">
        <v>46020.46</v>
      </c>
      <c r="D28" s="13"/>
      <c r="E28" s="8">
        <f>D28+C28</f>
        <v>46020.46</v>
      </c>
      <c r="F28" s="8">
        <v>17809.91</v>
      </c>
      <c r="G28" s="8">
        <v>23608.5</v>
      </c>
      <c r="H28" s="8">
        <v>4602.05</v>
      </c>
      <c r="I28" s="17"/>
      <c r="J28" s="17"/>
      <c r="K28" s="17"/>
      <c r="L28" s="17"/>
    </row>
    <row r="29" spans="1:12" ht="18.75">
      <c r="A29" s="21"/>
      <c r="B29" s="7" t="s">
        <v>6</v>
      </c>
      <c r="C29" s="13">
        <v>11699.29</v>
      </c>
      <c r="D29" s="13"/>
      <c r="E29" s="8">
        <f>D29+C29</f>
        <v>11699.29</v>
      </c>
      <c r="F29" s="8">
        <v>4527.62</v>
      </c>
      <c r="G29" s="8">
        <v>6001.74</v>
      </c>
      <c r="H29" s="8">
        <v>1169.93</v>
      </c>
      <c r="I29" s="17"/>
      <c r="J29" s="17"/>
      <c r="K29" s="17"/>
      <c r="L29" s="17"/>
    </row>
    <row r="30" spans="1:12" ht="18.75">
      <c r="A30" s="21"/>
      <c r="B30" s="7" t="s">
        <v>3</v>
      </c>
      <c r="C30" s="13"/>
      <c r="D30" s="13">
        <v>151402.22</v>
      </c>
      <c r="E30" s="8">
        <f>D30+C30</f>
        <v>151402.22</v>
      </c>
      <c r="F30" s="8">
        <v>58592.66</v>
      </c>
      <c r="G30" s="8">
        <v>77669.34</v>
      </c>
      <c r="H30" s="8">
        <v>15140.22</v>
      </c>
      <c r="I30" s="17"/>
      <c r="J30" s="17"/>
      <c r="K30" s="17"/>
      <c r="L30" s="17"/>
    </row>
    <row r="31" spans="1:12" ht="18.75">
      <c r="A31" s="21"/>
      <c r="B31" s="7" t="s">
        <v>35</v>
      </c>
      <c r="C31" s="13"/>
      <c r="D31" s="13">
        <v>296050.35</v>
      </c>
      <c r="E31" s="8">
        <f>D31+C31</f>
        <v>296050.35</v>
      </c>
      <c r="F31" s="8">
        <v>114571.49</v>
      </c>
      <c r="G31" s="8">
        <v>151873.82</v>
      </c>
      <c r="H31" s="8">
        <v>29605.04</v>
      </c>
      <c r="I31" s="17"/>
      <c r="J31" s="17"/>
      <c r="K31" s="17"/>
      <c r="L31" s="17"/>
    </row>
    <row r="32" spans="1:12" ht="18.75">
      <c r="A32" s="21"/>
      <c r="B32" s="7" t="s">
        <v>9</v>
      </c>
      <c r="C32" s="13">
        <v>422214.69</v>
      </c>
      <c r="D32" s="13"/>
      <c r="E32" s="8">
        <f>D32+C32</f>
        <v>422214.69</v>
      </c>
      <c r="F32" s="8">
        <v>163397.09</v>
      </c>
      <c r="G32" s="8">
        <v>216596.14</v>
      </c>
      <c r="H32" s="8">
        <v>42221.46</v>
      </c>
      <c r="I32" s="17"/>
      <c r="J32" s="17"/>
      <c r="K32" s="17"/>
      <c r="L32" s="17"/>
    </row>
    <row r="33" spans="1:13" s="6" customFormat="1" ht="18.75">
      <c r="A33" s="22"/>
      <c r="B33" s="9" t="s">
        <v>4</v>
      </c>
      <c r="C33" s="14">
        <f aca="true" t="shared" si="2" ref="C33:H33">SUM(C28:C32)</f>
        <v>479934.44</v>
      </c>
      <c r="D33" s="14">
        <f t="shared" si="2"/>
        <v>447452.56999999995</v>
      </c>
      <c r="E33" s="5">
        <f t="shared" si="2"/>
        <v>927387.01</v>
      </c>
      <c r="F33" s="5">
        <f t="shared" si="2"/>
        <v>358898.77</v>
      </c>
      <c r="G33" s="5">
        <f t="shared" si="2"/>
        <v>475749.54000000004</v>
      </c>
      <c r="H33" s="5">
        <f t="shared" si="2"/>
        <v>92738.70000000001</v>
      </c>
      <c r="I33" s="17"/>
      <c r="J33" s="17"/>
      <c r="K33" s="17"/>
      <c r="L33" s="17"/>
      <c r="M33" s="17"/>
    </row>
    <row r="34" spans="1:12" ht="18.75" customHeight="1">
      <c r="A34" s="20" t="s">
        <v>13</v>
      </c>
      <c r="B34" s="7" t="s">
        <v>83</v>
      </c>
      <c r="C34" s="13">
        <v>46020.46</v>
      </c>
      <c r="D34" s="13"/>
      <c r="E34" s="8">
        <f>D34+C34</f>
        <v>46020.46</v>
      </c>
      <c r="F34" s="8">
        <v>17809.91</v>
      </c>
      <c r="G34" s="8">
        <v>23608.5</v>
      </c>
      <c r="H34" s="8">
        <v>4602.05</v>
      </c>
      <c r="I34" s="17"/>
      <c r="J34" s="17"/>
      <c r="K34" s="17"/>
      <c r="L34" s="17"/>
    </row>
    <row r="35" spans="1:12" ht="18.75">
      <c r="A35" s="21"/>
      <c r="B35" s="7" t="s">
        <v>6</v>
      </c>
      <c r="C35" s="13">
        <v>11699.29</v>
      </c>
      <c r="D35" s="13"/>
      <c r="E35" s="8">
        <f>D35+C35</f>
        <v>11699.29</v>
      </c>
      <c r="F35" s="8">
        <v>4527.62</v>
      </c>
      <c r="G35" s="8">
        <v>6001.74</v>
      </c>
      <c r="H35" s="8">
        <v>1169.93</v>
      </c>
      <c r="I35" s="17"/>
      <c r="J35" s="17"/>
      <c r="K35" s="17"/>
      <c r="L35" s="17"/>
    </row>
    <row r="36" spans="1:12" ht="18.75">
      <c r="A36" s="21"/>
      <c r="B36" s="7" t="s">
        <v>11</v>
      </c>
      <c r="C36" s="13"/>
      <c r="D36" s="13">
        <v>42247.85</v>
      </c>
      <c r="E36" s="8">
        <f>D36+C36</f>
        <v>42247.85</v>
      </c>
      <c r="F36" s="8">
        <v>16349.92</v>
      </c>
      <c r="G36" s="8">
        <v>21673.14</v>
      </c>
      <c r="H36" s="8">
        <v>4224.79</v>
      </c>
      <c r="I36" s="17"/>
      <c r="J36" s="17"/>
      <c r="K36" s="17"/>
      <c r="L36" s="17"/>
    </row>
    <row r="37" spans="1:12" ht="18.75">
      <c r="A37" s="21"/>
      <c r="B37" s="7" t="s">
        <v>3</v>
      </c>
      <c r="C37" s="13"/>
      <c r="D37" s="13">
        <v>159629.61</v>
      </c>
      <c r="E37" s="8">
        <f>D37+C37</f>
        <v>159629.61</v>
      </c>
      <c r="F37" s="8">
        <v>61776.66</v>
      </c>
      <c r="G37" s="8">
        <v>81889.99</v>
      </c>
      <c r="H37" s="8">
        <v>15962.96</v>
      </c>
      <c r="I37" s="17"/>
      <c r="J37" s="17"/>
      <c r="K37" s="17"/>
      <c r="L37" s="17"/>
    </row>
    <row r="38" spans="1:12" ht="18.75">
      <c r="A38" s="21"/>
      <c r="B38" s="7" t="s">
        <v>5</v>
      </c>
      <c r="C38" s="13">
        <v>239601.15</v>
      </c>
      <c r="D38" s="13"/>
      <c r="E38" s="8">
        <f>D38+C38</f>
        <v>239601.15</v>
      </c>
      <c r="F38" s="8">
        <v>92725.65</v>
      </c>
      <c r="G38" s="8">
        <v>122915.39</v>
      </c>
      <c r="H38" s="8">
        <v>23960.11</v>
      </c>
      <c r="I38" s="17"/>
      <c r="J38" s="17"/>
      <c r="K38" s="17"/>
      <c r="L38" s="17"/>
    </row>
    <row r="39" spans="1:13" s="6" customFormat="1" ht="18.75">
      <c r="A39" s="22"/>
      <c r="B39" s="9" t="s">
        <v>4</v>
      </c>
      <c r="C39" s="14">
        <f aca="true" t="shared" si="3" ref="C39:H39">SUM(C34:C38)</f>
        <v>297320.9</v>
      </c>
      <c r="D39" s="14">
        <f t="shared" si="3"/>
        <v>201877.46</v>
      </c>
      <c r="E39" s="5">
        <f t="shared" si="3"/>
        <v>499198.36</v>
      </c>
      <c r="F39" s="5">
        <f t="shared" si="3"/>
        <v>193189.76</v>
      </c>
      <c r="G39" s="5">
        <f t="shared" si="3"/>
        <v>256088.76</v>
      </c>
      <c r="H39" s="5">
        <f t="shared" si="3"/>
        <v>49919.84</v>
      </c>
      <c r="I39" s="17"/>
      <c r="J39" s="17"/>
      <c r="K39" s="17"/>
      <c r="L39" s="17"/>
      <c r="M39" s="17"/>
    </row>
    <row r="40" spans="1:12" ht="18.75" customHeight="1">
      <c r="A40" s="20" t="s">
        <v>14</v>
      </c>
      <c r="B40" s="7" t="s">
        <v>83</v>
      </c>
      <c r="C40" s="13">
        <v>46020.46</v>
      </c>
      <c r="D40" s="13"/>
      <c r="E40" s="8">
        <f>D40+C40</f>
        <v>46020.46</v>
      </c>
      <c r="F40" s="8">
        <v>17809.91</v>
      </c>
      <c r="G40" s="8">
        <v>23608.5</v>
      </c>
      <c r="H40" s="8">
        <v>4602.05</v>
      </c>
      <c r="I40" s="17"/>
      <c r="J40" s="17"/>
      <c r="K40" s="17"/>
      <c r="L40" s="17"/>
    </row>
    <row r="41" spans="1:12" ht="18.75">
      <c r="A41" s="21"/>
      <c r="B41" s="7" t="s">
        <v>6</v>
      </c>
      <c r="C41" s="13">
        <v>11699.29</v>
      </c>
      <c r="D41" s="13"/>
      <c r="E41" s="8">
        <f>D41+C41</f>
        <v>11699.29</v>
      </c>
      <c r="F41" s="8">
        <v>4527.62</v>
      </c>
      <c r="G41" s="8">
        <v>6001.74</v>
      </c>
      <c r="H41" s="8">
        <v>1169.93</v>
      </c>
      <c r="I41" s="17"/>
      <c r="J41" s="17"/>
      <c r="K41" s="17"/>
      <c r="L41" s="17"/>
    </row>
    <row r="42" spans="1:12" ht="18.75">
      <c r="A42" s="21"/>
      <c r="B42" s="7" t="s">
        <v>11</v>
      </c>
      <c r="C42" s="13"/>
      <c r="D42" s="13">
        <v>42247.85</v>
      </c>
      <c r="E42" s="8">
        <f>D42+C42</f>
        <v>42247.85</v>
      </c>
      <c r="F42" s="8">
        <v>16349.92</v>
      </c>
      <c r="G42" s="8">
        <v>21673.14</v>
      </c>
      <c r="H42" s="8">
        <v>4224.79</v>
      </c>
      <c r="I42" s="17"/>
      <c r="J42" s="17"/>
      <c r="K42" s="17"/>
      <c r="L42" s="17"/>
    </row>
    <row r="43" spans="1:12" ht="18.75">
      <c r="A43" s="21"/>
      <c r="B43" s="7" t="s">
        <v>3</v>
      </c>
      <c r="C43" s="13"/>
      <c r="D43" s="13">
        <v>159629.61</v>
      </c>
      <c r="E43" s="8">
        <f>D43+C43</f>
        <v>159629.61</v>
      </c>
      <c r="F43" s="8">
        <v>61776.66</v>
      </c>
      <c r="G43" s="8">
        <v>81889.99</v>
      </c>
      <c r="H43" s="8">
        <v>15962.96</v>
      </c>
      <c r="I43" s="17"/>
      <c r="J43" s="17"/>
      <c r="K43" s="17"/>
      <c r="L43" s="17"/>
    </row>
    <row r="44" spans="1:12" ht="18.75">
      <c r="A44" s="21"/>
      <c r="B44" s="7" t="s">
        <v>5</v>
      </c>
      <c r="C44" s="13">
        <v>288360.83</v>
      </c>
      <c r="D44" s="13"/>
      <c r="E44" s="8">
        <f>D44+C44</f>
        <v>288360.83</v>
      </c>
      <c r="F44" s="8">
        <v>111595.67</v>
      </c>
      <c r="G44" s="8">
        <v>147929.09</v>
      </c>
      <c r="H44" s="8">
        <v>28836.07</v>
      </c>
      <c r="I44" s="17"/>
      <c r="J44" s="17"/>
      <c r="K44" s="17"/>
      <c r="L44" s="17"/>
    </row>
    <row r="45" spans="1:13" s="6" customFormat="1" ht="18.75">
      <c r="A45" s="22"/>
      <c r="B45" s="9" t="s">
        <v>4</v>
      </c>
      <c r="C45" s="14">
        <f aca="true" t="shared" si="4" ref="C45:H45">SUM(C40:C44)</f>
        <v>346080.58</v>
      </c>
      <c r="D45" s="14">
        <f t="shared" si="4"/>
        <v>201877.46</v>
      </c>
      <c r="E45" s="14">
        <f t="shared" si="4"/>
        <v>547958.04</v>
      </c>
      <c r="F45" s="14">
        <f t="shared" si="4"/>
        <v>212059.78</v>
      </c>
      <c r="G45" s="14">
        <f t="shared" si="4"/>
        <v>281102.45999999996</v>
      </c>
      <c r="H45" s="14">
        <f t="shared" si="4"/>
        <v>54795.8</v>
      </c>
      <c r="I45" s="17"/>
      <c r="J45" s="17"/>
      <c r="K45" s="17"/>
      <c r="L45" s="17"/>
      <c r="M45" s="17"/>
    </row>
    <row r="46" spans="1:12" ht="18.75" customHeight="1">
      <c r="A46" s="20" t="s">
        <v>15</v>
      </c>
      <c r="B46" s="7" t="s">
        <v>83</v>
      </c>
      <c r="C46" s="13">
        <v>30655.16</v>
      </c>
      <c r="D46" s="13"/>
      <c r="E46" s="8">
        <f>D46+C46</f>
        <v>30655.16</v>
      </c>
      <c r="F46" s="8">
        <v>11863.55</v>
      </c>
      <c r="G46" s="8">
        <v>15726.1</v>
      </c>
      <c r="H46" s="8">
        <v>3065.51</v>
      </c>
      <c r="I46" s="17"/>
      <c r="J46" s="17"/>
      <c r="K46" s="17"/>
      <c r="L46" s="17"/>
    </row>
    <row r="47" spans="1:12" ht="18.75">
      <c r="A47" s="21"/>
      <c r="B47" s="7" t="s">
        <v>6</v>
      </c>
      <c r="C47" s="13">
        <v>7799.54</v>
      </c>
      <c r="D47" s="13"/>
      <c r="E47" s="8">
        <f>D47+C47</f>
        <v>7799.54</v>
      </c>
      <c r="F47" s="8">
        <v>3018.43</v>
      </c>
      <c r="G47" s="8">
        <v>4001.16</v>
      </c>
      <c r="H47" s="8">
        <v>779.95</v>
      </c>
      <c r="I47" s="17"/>
      <c r="J47" s="17"/>
      <c r="K47" s="17"/>
      <c r="L47" s="17"/>
    </row>
    <row r="48" spans="1:12" ht="18.75">
      <c r="A48" s="21"/>
      <c r="B48" s="7" t="s">
        <v>3</v>
      </c>
      <c r="C48" s="13"/>
      <c r="D48" s="13">
        <v>112203.16</v>
      </c>
      <c r="E48" s="8">
        <f>D48+C48</f>
        <v>112203.16</v>
      </c>
      <c r="F48" s="8">
        <v>43422.62</v>
      </c>
      <c r="G48" s="8">
        <v>57560.22</v>
      </c>
      <c r="H48" s="8">
        <v>11220.32</v>
      </c>
      <c r="I48" s="17"/>
      <c r="J48" s="17"/>
      <c r="K48" s="17"/>
      <c r="L48" s="17"/>
    </row>
    <row r="49" spans="1:12" ht="18.75">
      <c r="A49" s="21"/>
      <c r="B49" s="7" t="s">
        <v>61</v>
      </c>
      <c r="C49" s="13"/>
      <c r="D49" s="13">
        <v>170548.88</v>
      </c>
      <c r="E49" s="8">
        <f>D49+C49</f>
        <v>170548.88</v>
      </c>
      <c r="F49" s="8">
        <v>66002.41</v>
      </c>
      <c r="G49" s="8">
        <v>87491.58</v>
      </c>
      <c r="H49" s="8">
        <v>17054.89</v>
      </c>
      <c r="I49" s="17"/>
      <c r="J49" s="17"/>
      <c r="K49" s="17"/>
      <c r="L49" s="17"/>
    </row>
    <row r="50" spans="1:12" ht="18.75">
      <c r="A50" s="21"/>
      <c r="B50" s="7" t="s">
        <v>35</v>
      </c>
      <c r="C50" s="13"/>
      <c r="D50" s="13">
        <v>296050.35</v>
      </c>
      <c r="E50" s="8">
        <f>D50+C50</f>
        <v>296050.35</v>
      </c>
      <c r="F50" s="8">
        <v>114571.48</v>
      </c>
      <c r="G50" s="8">
        <v>151873.83</v>
      </c>
      <c r="H50" s="8">
        <v>29605.04</v>
      </c>
      <c r="I50" s="17"/>
      <c r="J50" s="17"/>
      <c r="K50" s="17"/>
      <c r="L50" s="17"/>
    </row>
    <row r="51" spans="1:13" s="6" customFormat="1" ht="18.75">
      <c r="A51" s="22"/>
      <c r="B51" s="9" t="s">
        <v>4</v>
      </c>
      <c r="C51" s="14">
        <f aca="true" t="shared" si="5" ref="C51:H51">SUM(C46:C50)</f>
        <v>38454.7</v>
      </c>
      <c r="D51" s="14">
        <f t="shared" si="5"/>
        <v>578802.39</v>
      </c>
      <c r="E51" s="5">
        <f t="shared" si="5"/>
        <v>617257.09</v>
      </c>
      <c r="F51" s="5">
        <f t="shared" si="5"/>
        <v>238878.49</v>
      </c>
      <c r="G51" s="5">
        <f t="shared" si="5"/>
        <v>316652.89</v>
      </c>
      <c r="H51" s="5">
        <f t="shared" si="5"/>
        <v>61725.71</v>
      </c>
      <c r="I51" s="17"/>
      <c r="J51" s="17"/>
      <c r="K51" s="17"/>
      <c r="L51" s="17"/>
      <c r="M51" s="17"/>
    </row>
    <row r="52" spans="1:12" ht="18.75" customHeight="1">
      <c r="A52" s="20" t="s">
        <v>16</v>
      </c>
      <c r="B52" s="7" t="s">
        <v>83</v>
      </c>
      <c r="C52" s="13">
        <v>30655.16</v>
      </c>
      <c r="D52" s="13"/>
      <c r="E52" s="8">
        <f>D52+C52</f>
        <v>30655.16</v>
      </c>
      <c r="F52" s="8">
        <v>11863.55</v>
      </c>
      <c r="G52" s="8">
        <v>15726.1</v>
      </c>
      <c r="H52" s="8">
        <v>3065.51</v>
      </c>
      <c r="I52" s="17"/>
      <c r="J52" s="17"/>
      <c r="K52" s="17"/>
      <c r="L52" s="17"/>
    </row>
    <row r="53" spans="1:12" ht="18.75">
      <c r="A53" s="21"/>
      <c r="B53" s="7" t="s">
        <v>6</v>
      </c>
      <c r="C53" s="13">
        <v>7799.54</v>
      </c>
      <c r="D53" s="13"/>
      <c r="E53" s="8">
        <f>D53+C53</f>
        <v>7799.54</v>
      </c>
      <c r="F53" s="8">
        <v>3018.43</v>
      </c>
      <c r="G53" s="8">
        <v>4001.16</v>
      </c>
      <c r="H53" s="8">
        <v>779.95</v>
      </c>
      <c r="I53" s="17"/>
      <c r="J53" s="17"/>
      <c r="K53" s="17"/>
      <c r="L53" s="17"/>
    </row>
    <row r="54" spans="1:12" ht="18.75">
      <c r="A54" s="21"/>
      <c r="B54" s="7" t="s">
        <v>9</v>
      </c>
      <c r="C54" s="13">
        <v>245998.47</v>
      </c>
      <c r="D54" s="13"/>
      <c r="E54" s="8">
        <f>D54+C54</f>
        <v>245998.47</v>
      </c>
      <c r="F54" s="8">
        <v>95201.41</v>
      </c>
      <c r="G54" s="8">
        <v>126197.21</v>
      </c>
      <c r="H54" s="8">
        <v>24599.85</v>
      </c>
      <c r="I54" s="17"/>
      <c r="J54" s="17"/>
      <c r="K54" s="17"/>
      <c r="L54" s="17"/>
    </row>
    <row r="55" spans="1:12" ht="18.75">
      <c r="A55" s="21"/>
      <c r="B55" s="7" t="s">
        <v>3</v>
      </c>
      <c r="C55" s="13"/>
      <c r="D55" s="13">
        <v>94341.02</v>
      </c>
      <c r="E55" s="8">
        <f>D55+C55</f>
        <v>94341.02</v>
      </c>
      <c r="F55" s="8">
        <v>36509.96</v>
      </c>
      <c r="G55" s="8">
        <v>48396.95</v>
      </c>
      <c r="H55" s="8">
        <v>9434.11</v>
      </c>
      <c r="I55" s="17"/>
      <c r="J55" s="17"/>
      <c r="K55" s="17"/>
      <c r="L55" s="17"/>
    </row>
    <row r="56" spans="1:13" s="6" customFormat="1" ht="18.75">
      <c r="A56" s="22"/>
      <c r="B56" s="9" t="s">
        <v>4</v>
      </c>
      <c r="C56" s="14">
        <f aca="true" t="shared" si="6" ref="C56:H56">SUM(C52:C55)</f>
        <v>284453.17</v>
      </c>
      <c r="D56" s="14">
        <f t="shared" si="6"/>
        <v>94341.02</v>
      </c>
      <c r="E56" s="5">
        <f t="shared" si="6"/>
        <v>378794.19</v>
      </c>
      <c r="F56" s="5">
        <f t="shared" si="6"/>
        <v>146593.35</v>
      </c>
      <c r="G56" s="5">
        <f t="shared" si="6"/>
        <v>194321.41999999998</v>
      </c>
      <c r="H56" s="5">
        <f t="shared" si="6"/>
        <v>37879.42</v>
      </c>
      <c r="I56" s="17"/>
      <c r="J56" s="17"/>
      <c r="K56" s="17"/>
      <c r="L56" s="17"/>
      <c r="M56" s="17"/>
    </row>
    <row r="57" spans="1:12" ht="18.75" customHeight="1">
      <c r="A57" s="20" t="s">
        <v>17</v>
      </c>
      <c r="B57" s="7" t="s">
        <v>83</v>
      </c>
      <c r="C57" s="13">
        <v>30655.16</v>
      </c>
      <c r="D57" s="13"/>
      <c r="E57" s="8">
        <f>D57+C57</f>
        <v>30655.16</v>
      </c>
      <c r="F57" s="8">
        <v>11863.55</v>
      </c>
      <c r="G57" s="8">
        <v>15726.1</v>
      </c>
      <c r="H57" s="8">
        <v>3065.51</v>
      </c>
      <c r="I57" s="17"/>
      <c r="J57" s="17"/>
      <c r="K57" s="17"/>
      <c r="L57" s="17"/>
    </row>
    <row r="58" spans="1:12" ht="18.75">
      <c r="A58" s="21"/>
      <c r="B58" s="7" t="s">
        <v>6</v>
      </c>
      <c r="C58" s="13">
        <v>7799.54</v>
      </c>
      <c r="D58" s="13"/>
      <c r="E58" s="8">
        <f>D58+C58</f>
        <v>7799.54</v>
      </c>
      <c r="F58" s="8">
        <v>3018.43</v>
      </c>
      <c r="G58" s="8">
        <v>4001.16</v>
      </c>
      <c r="H58" s="8">
        <v>779.95</v>
      </c>
      <c r="I58" s="17"/>
      <c r="J58" s="17"/>
      <c r="K58" s="17"/>
      <c r="L58" s="17"/>
    </row>
    <row r="59" spans="1:12" ht="18.75">
      <c r="A59" s="21"/>
      <c r="B59" s="7" t="s">
        <v>9</v>
      </c>
      <c r="C59" s="13">
        <v>226057.98</v>
      </c>
      <c r="D59" s="13"/>
      <c r="E59" s="8">
        <f>D59+C59</f>
        <v>226057.98</v>
      </c>
      <c r="F59" s="8">
        <v>87484.44</v>
      </c>
      <c r="G59" s="8">
        <v>115967.74</v>
      </c>
      <c r="H59" s="8">
        <v>22605.8</v>
      </c>
      <c r="I59" s="17"/>
      <c r="J59" s="17"/>
      <c r="K59" s="17"/>
      <c r="L59" s="17"/>
    </row>
    <row r="60" spans="1:12" ht="18.75">
      <c r="A60" s="21"/>
      <c r="B60" s="7" t="s">
        <v>3</v>
      </c>
      <c r="C60" s="13"/>
      <c r="D60" s="13">
        <v>94341.02</v>
      </c>
      <c r="E60" s="8">
        <f>D60+C60</f>
        <v>94341.02</v>
      </c>
      <c r="F60" s="8">
        <v>36509.96</v>
      </c>
      <c r="G60" s="8">
        <v>48396.95</v>
      </c>
      <c r="H60" s="8">
        <v>9434.11</v>
      </c>
      <c r="I60" s="17"/>
      <c r="J60" s="17"/>
      <c r="K60" s="17"/>
      <c r="L60" s="17"/>
    </row>
    <row r="61" spans="1:13" s="6" customFormat="1" ht="18.75">
      <c r="A61" s="22"/>
      <c r="B61" s="9" t="s">
        <v>4</v>
      </c>
      <c r="C61" s="14">
        <f aca="true" t="shared" si="7" ref="C61:H61">SUM(C57:C60)</f>
        <v>264512.68</v>
      </c>
      <c r="D61" s="14">
        <f t="shared" si="7"/>
        <v>94341.02</v>
      </c>
      <c r="E61" s="5">
        <f t="shared" si="7"/>
        <v>358853.7</v>
      </c>
      <c r="F61" s="5">
        <f t="shared" si="7"/>
        <v>138876.38</v>
      </c>
      <c r="G61" s="5">
        <f t="shared" si="7"/>
        <v>184091.95</v>
      </c>
      <c r="H61" s="5">
        <f t="shared" si="7"/>
        <v>35885.369999999995</v>
      </c>
      <c r="I61" s="17"/>
      <c r="J61" s="17"/>
      <c r="K61" s="17"/>
      <c r="L61" s="17"/>
      <c r="M61" s="17"/>
    </row>
    <row r="62" spans="1:13" s="6" customFormat="1" ht="18.75" customHeight="1">
      <c r="A62" s="27" t="s">
        <v>87</v>
      </c>
      <c r="B62" s="28"/>
      <c r="C62" s="5">
        <f>C66</f>
        <v>107400</v>
      </c>
      <c r="D62" s="5">
        <f>D66</f>
        <v>81200</v>
      </c>
      <c r="E62" s="5">
        <f>E66</f>
        <v>188600</v>
      </c>
      <c r="F62" s="5">
        <f>F66</f>
        <v>0</v>
      </c>
      <c r="G62" s="5">
        <f>G66</f>
        <v>0</v>
      </c>
      <c r="H62" s="5">
        <f>H66</f>
        <v>188600</v>
      </c>
      <c r="I62" s="17"/>
      <c r="J62" s="17"/>
      <c r="K62" s="17"/>
      <c r="L62" s="17"/>
      <c r="M62" s="17"/>
    </row>
    <row r="63" spans="1:12" ht="18.75" customHeight="1">
      <c r="A63" s="20" t="s">
        <v>88</v>
      </c>
      <c r="B63" s="7" t="s">
        <v>89</v>
      </c>
      <c r="C63" s="13"/>
      <c r="D63" s="13">
        <v>81200</v>
      </c>
      <c r="E63" s="8">
        <f>D63+C63</f>
        <v>81200</v>
      </c>
      <c r="F63" s="8">
        <v>0</v>
      </c>
      <c r="G63" s="8">
        <v>0</v>
      </c>
      <c r="H63" s="8">
        <v>81200</v>
      </c>
      <c r="I63" s="17"/>
      <c r="J63" s="17"/>
      <c r="K63" s="17"/>
      <c r="L63" s="17"/>
    </row>
    <row r="64" spans="1:12" ht="37.5">
      <c r="A64" s="21"/>
      <c r="B64" s="7" t="s">
        <v>90</v>
      </c>
      <c r="C64" s="13">
        <v>70340</v>
      </c>
      <c r="D64" s="13"/>
      <c r="E64" s="8">
        <v>70340</v>
      </c>
      <c r="F64" s="8">
        <v>0</v>
      </c>
      <c r="G64" s="8">
        <v>0</v>
      </c>
      <c r="H64" s="8">
        <v>70340</v>
      </c>
      <c r="I64" s="17"/>
      <c r="J64" s="17"/>
      <c r="K64" s="17"/>
      <c r="L64" s="17"/>
    </row>
    <row r="65" spans="1:12" ht="18.75">
      <c r="A65" s="21"/>
      <c r="B65" s="7" t="s">
        <v>9</v>
      </c>
      <c r="C65" s="13">
        <v>37060</v>
      </c>
      <c r="D65" s="13"/>
      <c r="E65" s="8">
        <f>D65+C65</f>
        <v>37060</v>
      </c>
      <c r="F65" s="8">
        <v>0</v>
      </c>
      <c r="G65" s="8">
        <v>0</v>
      </c>
      <c r="H65" s="8">
        <v>37060</v>
      </c>
      <c r="I65" s="17"/>
      <c r="J65" s="17"/>
      <c r="K65" s="17"/>
      <c r="L65" s="17"/>
    </row>
    <row r="66" spans="1:13" s="6" customFormat="1" ht="18.75">
      <c r="A66" s="22"/>
      <c r="B66" s="9" t="s">
        <v>4</v>
      </c>
      <c r="C66" s="14">
        <f>SUM(C63:C65)</f>
        <v>107400</v>
      </c>
      <c r="D66" s="14">
        <f>SUM(D63:D65)</f>
        <v>81200</v>
      </c>
      <c r="E66" s="14">
        <f>SUM(E63:E65)</f>
        <v>188600</v>
      </c>
      <c r="F66" s="14">
        <f>SUM(F63:F65)</f>
        <v>0</v>
      </c>
      <c r="G66" s="14">
        <f>SUM(G63:G65)</f>
        <v>0</v>
      </c>
      <c r="H66" s="14">
        <f>SUM(H63:H65)</f>
        <v>188600</v>
      </c>
      <c r="I66" s="17"/>
      <c r="J66" s="17"/>
      <c r="K66" s="17"/>
      <c r="L66" s="17"/>
      <c r="M66" s="17"/>
    </row>
    <row r="67" spans="1:13" s="6" customFormat="1" ht="18.75">
      <c r="A67" s="19" t="s">
        <v>18</v>
      </c>
      <c r="B67" s="19"/>
      <c r="C67" s="5">
        <f>C68+C105</f>
        <v>1293682.2</v>
      </c>
      <c r="D67" s="5">
        <f>D68+D105</f>
        <v>1255109.85</v>
      </c>
      <c r="E67" s="5">
        <f>E68+E105</f>
        <v>2548792.0500000003</v>
      </c>
      <c r="F67" s="5">
        <f>F68+F105</f>
        <v>953951.9199999999</v>
      </c>
      <c r="G67" s="5">
        <f>G68+G105</f>
        <v>1264540.92</v>
      </c>
      <c r="H67" s="5">
        <f>H68+H105</f>
        <v>330299.21</v>
      </c>
      <c r="I67" s="17"/>
      <c r="J67" s="17"/>
      <c r="K67" s="17"/>
      <c r="L67" s="17"/>
      <c r="M67" s="17"/>
    </row>
    <row r="68" spans="1:13" s="6" customFormat="1" ht="18.75">
      <c r="A68" s="27" t="s">
        <v>86</v>
      </c>
      <c r="B68" s="28"/>
      <c r="C68" s="5">
        <f>C74+C80+C85+C91+C96+C100+C104</f>
        <v>1293682.2</v>
      </c>
      <c r="D68" s="5">
        <f>D74+D80+D85+D91+D96+D100+D104</f>
        <v>1171309.85</v>
      </c>
      <c r="E68" s="5">
        <f>E74+E80+E85+E91+E96+E100+E104</f>
        <v>2464992.0500000003</v>
      </c>
      <c r="F68" s="5">
        <f>F74+F80+F85+F91+F96+F100+F104</f>
        <v>953951.9199999999</v>
      </c>
      <c r="G68" s="5">
        <f>G74+G80+G85+G91+G96+G100+G104</f>
        <v>1264540.92</v>
      </c>
      <c r="H68" s="5">
        <f>H74+H80+H85+H91+H96+H100+H104</f>
        <v>246499.21000000002</v>
      </c>
      <c r="I68" s="17"/>
      <c r="J68" s="17"/>
      <c r="K68" s="17"/>
      <c r="L68" s="17"/>
      <c r="M68" s="17"/>
    </row>
    <row r="69" spans="1:12" ht="18.75" customHeight="1">
      <c r="A69" s="20" t="s">
        <v>19</v>
      </c>
      <c r="B69" s="7" t="s">
        <v>83</v>
      </c>
      <c r="C69" s="13">
        <v>30655.16</v>
      </c>
      <c r="D69" s="13"/>
      <c r="E69" s="8">
        <f>D69+C69</f>
        <v>30655.16</v>
      </c>
      <c r="F69" s="8">
        <v>11863.55</v>
      </c>
      <c r="G69" s="8">
        <v>15726.1</v>
      </c>
      <c r="H69" s="8">
        <v>3065.51</v>
      </c>
      <c r="I69" s="17"/>
      <c r="J69" s="17"/>
      <c r="K69" s="17"/>
      <c r="L69" s="17"/>
    </row>
    <row r="70" spans="1:12" ht="18.75">
      <c r="A70" s="21"/>
      <c r="B70" s="7" t="s">
        <v>6</v>
      </c>
      <c r="C70" s="13">
        <v>7799.54</v>
      </c>
      <c r="D70" s="13"/>
      <c r="E70" s="8">
        <f>D70+C70</f>
        <v>7799.54</v>
      </c>
      <c r="F70" s="8">
        <v>3018.43</v>
      </c>
      <c r="G70" s="8">
        <v>4001.16</v>
      </c>
      <c r="H70" s="8">
        <v>779.95</v>
      </c>
      <c r="I70" s="17"/>
      <c r="J70" s="17"/>
      <c r="K70" s="17"/>
      <c r="L70" s="17"/>
    </row>
    <row r="71" spans="1:12" ht="18.75">
      <c r="A71" s="21"/>
      <c r="B71" s="7" t="s">
        <v>11</v>
      </c>
      <c r="C71" s="13"/>
      <c r="D71" s="13">
        <v>26082.72</v>
      </c>
      <c r="E71" s="8">
        <f>D71+C71</f>
        <v>26082.72</v>
      </c>
      <c r="F71" s="8">
        <v>10094.01</v>
      </c>
      <c r="G71" s="8">
        <v>13380.44</v>
      </c>
      <c r="H71" s="8">
        <v>2608.27</v>
      </c>
      <c r="I71" s="17"/>
      <c r="J71" s="17"/>
      <c r="K71" s="17"/>
      <c r="L71" s="17"/>
    </row>
    <row r="72" spans="1:12" ht="18.75">
      <c r="A72" s="21"/>
      <c r="B72" s="7" t="s">
        <v>3</v>
      </c>
      <c r="C72" s="13"/>
      <c r="D72" s="13">
        <v>94341.02</v>
      </c>
      <c r="E72" s="8">
        <f>D72+C72</f>
        <v>94341.02</v>
      </c>
      <c r="F72" s="8">
        <v>36509.97</v>
      </c>
      <c r="G72" s="8">
        <v>48396.94</v>
      </c>
      <c r="H72" s="8">
        <v>9434.11</v>
      </c>
      <c r="I72" s="17"/>
      <c r="J72" s="17"/>
      <c r="K72" s="17"/>
      <c r="L72" s="17"/>
    </row>
    <row r="73" spans="1:12" ht="18.75">
      <c r="A73" s="21"/>
      <c r="B73" s="7" t="s">
        <v>5</v>
      </c>
      <c r="C73" s="13">
        <v>392465.7</v>
      </c>
      <c r="D73" s="13"/>
      <c r="E73" s="8">
        <f>D73+C73</f>
        <v>392465.7</v>
      </c>
      <c r="F73" s="8">
        <v>151884.22</v>
      </c>
      <c r="G73" s="8">
        <v>201334.9</v>
      </c>
      <c r="H73" s="8">
        <v>39246.58</v>
      </c>
      <c r="I73" s="17"/>
      <c r="J73" s="17"/>
      <c r="K73" s="17"/>
      <c r="L73" s="17"/>
    </row>
    <row r="74" spans="1:13" s="6" customFormat="1" ht="18.75">
      <c r="A74" s="22"/>
      <c r="B74" s="9" t="s">
        <v>4</v>
      </c>
      <c r="C74" s="14">
        <f>C73+C72+C71+C70+C69</f>
        <v>430920.39999999997</v>
      </c>
      <c r="D74" s="14">
        <f>D73+D72+D71+D70+D69</f>
        <v>120423.74</v>
      </c>
      <c r="E74" s="5">
        <f>SUM(E69:E73)</f>
        <v>551344.14</v>
      </c>
      <c r="F74" s="5">
        <f>SUM(F69:F73)</f>
        <v>213370.18</v>
      </c>
      <c r="G74" s="5">
        <f>SUM(G69:G73)</f>
        <v>282839.54000000004</v>
      </c>
      <c r="H74" s="5">
        <f>SUM(H69:H73)</f>
        <v>55134.42</v>
      </c>
      <c r="I74" s="17"/>
      <c r="J74" s="17"/>
      <c r="K74" s="17"/>
      <c r="L74" s="17"/>
      <c r="M74" s="17"/>
    </row>
    <row r="75" spans="1:12" ht="18.75" customHeight="1">
      <c r="A75" s="20" t="s">
        <v>20</v>
      </c>
      <c r="B75" s="7" t="s">
        <v>83</v>
      </c>
      <c r="C75" s="13">
        <v>30655.16</v>
      </c>
      <c r="D75" s="13"/>
      <c r="E75" s="8">
        <f>D75+C75</f>
        <v>30655.16</v>
      </c>
      <c r="F75" s="8">
        <v>11863.55</v>
      </c>
      <c r="G75" s="8">
        <v>15726.1</v>
      </c>
      <c r="H75" s="8">
        <v>3065.51</v>
      </c>
      <c r="I75" s="17"/>
      <c r="J75" s="17"/>
      <c r="K75" s="17"/>
      <c r="L75" s="17"/>
    </row>
    <row r="76" spans="1:12" ht="18.75">
      <c r="A76" s="21"/>
      <c r="B76" s="7" t="s">
        <v>6</v>
      </c>
      <c r="C76" s="13">
        <v>7799.54</v>
      </c>
      <c r="D76" s="13"/>
      <c r="E76" s="8">
        <f>D76+C76</f>
        <v>7799.54</v>
      </c>
      <c r="F76" s="8">
        <v>3018.43</v>
      </c>
      <c r="G76" s="8">
        <v>4001.16</v>
      </c>
      <c r="H76" s="8">
        <v>779.95</v>
      </c>
      <c r="I76" s="17"/>
      <c r="J76" s="17"/>
      <c r="K76" s="17"/>
      <c r="L76" s="17"/>
    </row>
    <row r="77" spans="1:12" ht="18.75">
      <c r="A77" s="21"/>
      <c r="B77" s="7" t="s">
        <v>11</v>
      </c>
      <c r="C77" s="13"/>
      <c r="D77" s="13">
        <v>26082.72</v>
      </c>
      <c r="E77" s="8">
        <f>D77+C77</f>
        <v>26082.72</v>
      </c>
      <c r="F77" s="8">
        <v>10094.01</v>
      </c>
      <c r="G77" s="8">
        <v>13380.44</v>
      </c>
      <c r="H77" s="8">
        <v>2608.27</v>
      </c>
      <c r="I77" s="17"/>
      <c r="J77" s="17"/>
      <c r="K77" s="17"/>
      <c r="L77" s="17"/>
    </row>
    <row r="78" spans="1:12" ht="18.75">
      <c r="A78" s="21"/>
      <c r="B78" s="7" t="s">
        <v>3</v>
      </c>
      <c r="C78" s="13"/>
      <c r="D78" s="13">
        <v>94341.02</v>
      </c>
      <c r="E78" s="8">
        <f>D78+C78</f>
        <v>94341.02</v>
      </c>
      <c r="F78" s="8">
        <v>36509.97</v>
      </c>
      <c r="G78" s="8">
        <v>48396.94</v>
      </c>
      <c r="H78" s="8">
        <v>9434.11</v>
      </c>
      <c r="I78" s="17"/>
      <c r="J78" s="17"/>
      <c r="K78" s="17"/>
      <c r="L78" s="17"/>
    </row>
    <row r="79" spans="1:12" ht="18.75">
      <c r="A79" s="21"/>
      <c r="B79" s="7" t="s">
        <v>5</v>
      </c>
      <c r="C79" s="13">
        <v>166588.33</v>
      </c>
      <c r="D79" s="13"/>
      <c r="E79" s="8">
        <f>D79+C79</f>
        <v>166588.33</v>
      </c>
      <c r="F79" s="8">
        <v>64469.68</v>
      </c>
      <c r="G79" s="8">
        <v>85459.81</v>
      </c>
      <c r="H79" s="8">
        <v>16658.84</v>
      </c>
      <c r="I79" s="17"/>
      <c r="J79" s="17"/>
      <c r="K79" s="17"/>
      <c r="L79" s="17"/>
    </row>
    <row r="80" spans="1:13" s="6" customFormat="1" ht="18.75">
      <c r="A80" s="22"/>
      <c r="B80" s="9" t="s">
        <v>4</v>
      </c>
      <c r="C80" s="14">
        <f>C79+C78+C77+C76+C75</f>
        <v>205043.03</v>
      </c>
      <c r="D80" s="14">
        <f>D79+D78+D77+D76+D75</f>
        <v>120423.74</v>
      </c>
      <c r="E80" s="5">
        <f>SUM(E75:E79)</f>
        <v>325466.77</v>
      </c>
      <c r="F80" s="5">
        <f>SUM(F75:F79)</f>
        <v>125955.64</v>
      </c>
      <c r="G80" s="5">
        <f>SUM(G75:G79)</f>
        <v>166964.45</v>
      </c>
      <c r="H80" s="5">
        <f>SUM(H75:H79)</f>
        <v>32546.68</v>
      </c>
      <c r="I80" s="17"/>
      <c r="J80" s="17"/>
      <c r="K80" s="17"/>
      <c r="L80" s="17"/>
      <c r="M80" s="17"/>
    </row>
    <row r="81" spans="1:12" ht="18.75" customHeight="1">
      <c r="A81" s="20" t="s">
        <v>21</v>
      </c>
      <c r="B81" s="7" t="s">
        <v>83</v>
      </c>
      <c r="C81" s="13">
        <v>46020.46</v>
      </c>
      <c r="D81" s="13"/>
      <c r="E81" s="8">
        <f>D81+C81</f>
        <v>46020.46</v>
      </c>
      <c r="F81" s="8">
        <v>17809.91</v>
      </c>
      <c r="G81" s="8">
        <v>23608.5</v>
      </c>
      <c r="H81" s="8">
        <v>4602.05</v>
      </c>
      <c r="I81" s="17"/>
      <c r="J81" s="17"/>
      <c r="K81" s="17"/>
      <c r="L81" s="17"/>
    </row>
    <row r="82" spans="1:12" ht="18.75">
      <c r="A82" s="21"/>
      <c r="B82" s="7" t="s">
        <v>6</v>
      </c>
      <c r="C82" s="13">
        <v>11699.29</v>
      </c>
      <c r="D82" s="13"/>
      <c r="E82" s="8">
        <f>D82+C82</f>
        <v>11699.29</v>
      </c>
      <c r="F82" s="8">
        <v>4527.62</v>
      </c>
      <c r="G82" s="8">
        <v>6001.74</v>
      </c>
      <c r="H82" s="8">
        <v>1169.93</v>
      </c>
      <c r="I82" s="17"/>
      <c r="J82" s="17"/>
      <c r="K82" s="17"/>
      <c r="L82" s="17"/>
    </row>
    <row r="83" spans="1:12" ht="18.75">
      <c r="A83" s="21"/>
      <c r="B83" s="7" t="s">
        <v>11</v>
      </c>
      <c r="C83" s="13"/>
      <c r="D83" s="13">
        <v>45989.67</v>
      </c>
      <c r="E83" s="8">
        <f>D83+C83</f>
        <v>45989.67</v>
      </c>
      <c r="F83" s="8">
        <v>17798</v>
      </c>
      <c r="G83" s="8">
        <v>23592.7</v>
      </c>
      <c r="H83" s="8">
        <v>4598.97</v>
      </c>
      <c r="I83" s="17"/>
      <c r="J83" s="17"/>
      <c r="K83" s="17"/>
      <c r="L83" s="17"/>
    </row>
    <row r="84" spans="1:12" ht="18.75">
      <c r="A84" s="21"/>
      <c r="B84" s="7" t="s">
        <v>3</v>
      </c>
      <c r="C84" s="13"/>
      <c r="D84" s="13">
        <v>141511.58</v>
      </c>
      <c r="E84" s="8">
        <f>D84+C84</f>
        <v>141511.58</v>
      </c>
      <c r="F84" s="8">
        <v>54765</v>
      </c>
      <c r="G84" s="8">
        <v>72595.43</v>
      </c>
      <c r="H84" s="8">
        <v>14151.15</v>
      </c>
      <c r="I84" s="17"/>
      <c r="J84" s="17"/>
      <c r="K84" s="17"/>
      <c r="L84" s="17"/>
    </row>
    <row r="85" spans="1:13" s="6" customFormat="1" ht="18.75">
      <c r="A85" s="22"/>
      <c r="B85" s="9" t="s">
        <v>4</v>
      </c>
      <c r="C85" s="14">
        <f>C84+C83+C82+C81</f>
        <v>57719.75</v>
      </c>
      <c r="D85" s="14">
        <f>D84+D83+D82+D81</f>
        <v>187501.25</v>
      </c>
      <c r="E85" s="14">
        <f>SUM(E81:E84)</f>
        <v>245221</v>
      </c>
      <c r="F85" s="14">
        <f>SUM(F81:F84)</f>
        <v>94900.53</v>
      </c>
      <c r="G85" s="14">
        <f>SUM(G81:G84)</f>
        <v>125798.37</v>
      </c>
      <c r="H85" s="14">
        <f>SUM(H81:H84)</f>
        <v>24522.1</v>
      </c>
      <c r="I85" s="17"/>
      <c r="J85" s="17"/>
      <c r="K85" s="17"/>
      <c r="L85" s="17"/>
      <c r="M85" s="17"/>
    </row>
    <row r="86" spans="1:12" ht="18.75" customHeight="1">
      <c r="A86" s="20" t="s">
        <v>22</v>
      </c>
      <c r="B86" s="7" t="s">
        <v>83</v>
      </c>
      <c r="C86" s="13">
        <v>46020.46</v>
      </c>
      <c r="D86" s="13"/>
      <c r="E86" s="8">
        <f>D86+C86</f>
        <v>46020.46</v>
      </c>
      <c r="F86" s="8">
        <v>17809.91</v>
      </c>
      <c r="G86" s="8">
        <v>23608.5</v>
      </c>
      <c r="H86" s="8">
        <v>4602.05</v>
      </c>
      <c r="I86" s="17"/>
      <c r="J86" s="17"/>
      <c r="K86" s="17"/>
      <c r="L86" s="17"/>
    </row>
    <row r="87" spans="1:12" ht="18.75">
      <c r="A87" s="21"/>
      <c r="B87" s="7" t="s">
        <v>6</v>
      </c>
      <c r="C87" s="13">
        <v>11699.29</v>
      </c>
      <c r="D87" s="13"/>
      <c r="E87" s="8">
        <f>D87+C87</f>
        <v>11699.29</v>
      </c>
      <c r="F87" s="8">
        <v>4527.62</v>
      </c>
      <c r="G87" s="8">
        <v>6001.74</v>
      </c>
      <c r="H87" s="8">
        <v>1169.93</v>
      </c>
      <c r="I87" s="17"/>
      <c r="J87" s="17"/>
      <c r="K87" s="17"/>
      <c r="L87" s="17"/>
    </row>
    <row r="88" spans="1:12" ht="18.75">
      <c r="A88" s="21"/>
      <c r="B88" s="7" t="s">
        <v>11</v>
      </c>
      <c r="C88" s="13"/>
      <c r="D88" s="13">
        <v>36003.65</v>
      </c>
      <c r="E88" s="8">
        <f>D88+C88</f>
        <v>36003.65</v>
      </c>
      <c r="F88" s="8">
        <v>13933.42</v>
      </c>
      <c r="G88" s="8">
        <v>18469.87</v>
      </c>
      <c r="H88" s="8">
        <v>3600.36</v>
      </c>
      <c r="I88" s="17"/>
      <c r="J88" s="17"/>
      <c r="K88" s="17"/>
      <c r="L88" s="17"/>
    </row>
    <row r="89" spans="1:12" ht="18.75">
      <c r="A89" s="21"/>
      <c r="B89" s="7" t="s">
        <v>3</v>
      </c>
      <c r="C89" s="13"/>
      <c r="D89" s="13">
        <v>207905.43</v>
      </c>
      <c r="E89" s="8">
        <f>D89+C89</f>
        <v>207905.43</v>
      </c>
      <c r="F89" s="8">
        <v>80459.4</v>
      </c>
      <c r="G89" s="8">
        <v>106655.48</v>
      </c>
      <c r="H89" s="8">
        <v>20790.55</v>
      </c>
      <c r="I89" s="17"/>
      <c r="J89" s="17"/>
      <c r="K89" s="17"/>
      <c r="L89" s="17"/>
    </row>
    <row r="90" spans="1:12" ht="18.75">
      <c r="A90" s="21"/>
      <c r="B90" s="7" t="s">
        <v>35</v>
      </c>
      <c r="C90" s="13"/>
      <c r="D90" s="13">
        <v>255142.96</v>
      </c>
      <c r="E90" s="8">
        <f>D90+C90</f>
        <v>255142.96</v>
      </c>
      <c r="F90" s="8">
        <v>98740.33</v>
      </c>
      <c r="G90" s="8">
        <v>130888.34</v>
      </c>
      <c r="H90" s="8">
        <v>25514.29</v>
      </c>
      <c r="I90" s="17"/>
      <c r="J90" s="17"/>
      <c r="K90" s="17"/>
      <c r="L90" s="17"/>
    </row>
    <row r="91" spans="1:13" s="6" customFormat="1" ht="18.75">
      <c r="A91" s="22"/>
      <c r="B91" s="9" t="s">
        <v>4</v>
      </c>
      <c r="C91" s="14">
        <f>C89+C88+C87+C86+C90</f>
        <v>57719.75</v>
      </c>
      <c r="D91" s="14">
        <f>D89+D88+D87+D86+D90</f>
        <v>499052.04</v>
      </c>
      <c r="E91" s="14">
        <f>SUM(E86:E90)</f>
        <v>556771.7899999999</v>
      </c>
      <c r="F91" s="14">
        <f>SUM(F86:F90)</f>
        <v>215470.68</v>
      </c>
      <c r="G91" s="14">
        <f>SUM(G86:G90)</f>
        <v>285623.93</v>
      </c>
      <c r="H91" s="14">
        <f>SUM(H86:H90)</f>
        <v>55677.18</v>
      </c>
      <c r="I91" s="17"/>
      <c r="J91" s="17"/>
      <c r="K91" s="17"/>
      <c r="L91" s="17"/>
      <c r="M91" s="17"/>
    </row>
    <row r="92" spans="1:12" ht="18.75" customHeight="1">
      <c r="A92" s="20" t="s">
        <v>23</v>
      </c>
      <c r="B92" s="7" t="s">
        <v>83</v>
      </c>
      <c r="C92" s="13">
        <v>46020.46</v>
      </c>
      <c r="D92" s="13"/>
      <c r="E92" s="8">
        <f>D92+C92</f>
        <v>46020.46</v>
      </c>
      <c r="F92" s="8">
        <v>17809.91</v>
      </c>
      <c r="G92" s="8">
        <v>23608.5</v>
      </c>
      <c r="H92" s="8">
        <v>4602.05</v>
      </c>
      <c r="I92" s="17"/>
      <c r="J92" s="17"/>
      <c r="K92" s="17"/>
      <c r="L92" s="17"/>
    </row>
    <row r="93" spans="1:12" ht="18.75">
      <c r="A93" s="21"/>
      <c r="B93" s="7" t="s">
        <v>6</v>
      </c>
      <c r="C93" s="13">
        <v>11699.29</v>
      </c>
      <c r="D93" s="13"/>
      <c r="E93" s="8">
        <f>D93+C93</f>
        <v>11699.29</v>
      </c>
      <c r="F93" s="8">
        <v>4527.62</v>
      </c>
      <c r="G93" s="8">
        <v>6001.74</v>
      </c>
      <c r="H93" s="8">
        <v>1169.93</v>
      </c>
      <c r="I93" s="17"/>
      <c r="J93" s="17"/>
      <c r="K93" s="17"/>
      <c r="L93" s="17"/>
    </row>
    <row r="94" spans="1:12" ht="18.75">
      <c r="A94" s="21"/>
      <c r="B94" s="7" t="s">
        <v>11</v>
      </c>
      <c r="C94" s="13"/>
      <c r="D94" s="13">
        <v>36003.65</v>
      </c>
      <c r="E94" s="8">
        <f>D94+C94</f>
        <v>36003.65</v>
      </c>
      <c r="F94" s="8">
        <v>13933.42</v>
      </c>
      <c r="G94" s="8">
        <v>18469.87</v>
      </c>
      <c r="H94" s="8">
        <v>3600.36</v>
      </c>
      <c r="I94" s="17"/>
      <c r="J94" s="17"/>
      <c r="K94" s="17"/>
      <c r="L94" s="17"/>
    </row>
    <row r="95" spans="1:12" ht="18.75">
      <c r="A95" s="21"/>
      <c r="B95" s="7" t="s">
        <v>3</v>
      </c>
      <c r="C95" s="13"/>
      <c r="D95" s="13">
        <v>207905.43</v>
      </c>
      <c r="E95" s="8">
        <f>D95+C95</f>
        <v>207905.43</v>
      </c>
      <c r="F95" s="8">
        <v>80459.41</v>
      </c>
      <c r="G95" s="8">
        <v>106655.48</v>
      </c>
      <c r="H95" s="8">
        <v>20790.54</v>
      </c>
      <c r="I95" s="17"/>
      <c r="J95" s="17"/>
      <c r="K95" s="17"/>
      <c r="L95" s="17"/>
    </row>
    <row r="96" spans="1:13" s="6" customFormat="1" ht="18.75">
      <c r="A96" s="22"/>
      <c r="B96" s="9" t="s">
        <v>4</v>
      </c>
      <c r="C96" s="14">
        <f>C95+C94+C93+C92</f>
        <v>57719.75</v>
      </c>
      <c r="D96" s="14">
        <f>D95+D94+D93+D92</f>
        <v>243909.08</v>
      </c>
      <c r="E96" s="14">
        <f>SUM(E92:E95)</f>
        <v>301628.82999999996</v>
      </c>
      <c r="F96" s="14">
        <f>SUM(F92:F95)</f>
        <v>116730.36</v>
      </c>
      <c r="G96" s="14">
        <f>SUM(G92:G95)</f>
        <v>154735.59</v>
      </c>
      <c r="H96" s="14">
        <f>SUM(H92:H95)</f>
        <v>30162.88</v>
      </c>
      <c r="I96" s="17"/>
      <c r="J96" s="17"/>
      <c r="K96" s="17"/>
      <c r="L96" s="17"/>
      <c r="M96" s="17"/>
    </row>
    <row r="97" spans="1:12" ht="18.75" customHeight="1">
      <c r="A97" s="20" t="s">
        <v>24</v>
      </c>
      <c r="B97" s="7" t="s">
        <v>83</v>
      </c>
      <c r="C97" s="13">
        <v>46020.46</v>
      </c>
      <c r="D97" s="13"/>
      <c r="E97" s="8">
        <f>D97+C97</f>
        <v>46020.46</v>
      </c>
      <c r="F97" s="8">
        <v>17809.91</v>
      </c>
      <c r="G97" s="8">
        <v>23608.5</v>
      </c>
      <c r="H97" s="8">
        <v>4602.05</v>
      </c>
      <c r="I97" s="17"/>
      <c r="J97" s="17"/>
      <c r="K97" s="17"/>
      <c r="L97" s="17"/>
    </row>
    <row r="98" spans="1:12" ht="18.75">
      <c r="A98" s="21"/>
      <c r="B98" s="7" t="s">
        <v>6</v>
      </c>
      <c r="C98" s="13">
        <v>11699.29</v>
      </c>
      <c r="D98" s="13"/>
      <c r="E98" s="8">
        <f>D98+C98</f>
        <v>11699.29</v>
      </c>
      <c r="F98" s="8">
        <v>4527.62</v>
      </c>
      <c r="G98" s="8">
        <v>6001.74</v>
      </c>
      <c r="H98" s="8">
        <v>1169.93</v>
      </c>
      <c r="I98" s="17"/>
      <c r="J98" s="17"/>
      <c r="K98" s="17"/>
      <c r="L98" s="17"/>
    </row>
    <row r="99" spans="1:12" ht="18.75">
      <c r="A99" s="21"/>
      <c r="B99" s="7" t="s">
        <v>5</v>
      </c>
      <c r="C99" s="13">
        <v>248553.77</v>
      </c>
      <c r="D99" s="13"/>
      <c r="E99" s="8">
        <f>D99+C99</f>
        <v>248553.77</v>
      </c>
      <c r="F99" s="8">
        <v>96190.32</v>
      </c>
      <c r="G99" s="8">
        <v>127508.08</v>
      </c>
      <c r="H99" s="8">
        <v>24855.37</v>
      </c>
      <c r="I99" s="17"/>
      <c r="J99" s="17"/>
      <c r="K99" s="17"/>
      <c r="L99" s="17"/>
    </row>
    <row r="100" spans="1:13" s="6" customFormat="1" ht="18.75">
      <c r="A100" s="22"/>
      <c r="B100" s="9" t="s">
        <v>4</v>
      </c>
      <c r="C100" s="14">
        <f>C99+C98+C97</f>
        <v>306273.52</v>
      </c>
      <c r="D100" s="14">
        <f>D99+D98+D97</f>
        <v>0</v>
      </c>
      <c r="E100" s="5">
        <f>SUM(E97:E99)</f>
        <v>306273.52</v>
      </c>
      <c r="F100" s="5">
        <f>SUM(F97:F99)</f>
        <v>118527.85</v>
      </c>
      <c r="G100" s="5">
        <f>SUM(G97:G99)</f>
        <v>157118.32</v>
      </c>
      <c r="H100" s="5">
        <f>SUM(H97:H99)</f>
        <v>30627.35</v>
      </c>
      <c r="I100" s="17"/>
      <c r="J100" s="17"/>
      <c r="K100" s="17"/>
      <c r="L100" s="17"/>
      <c r="M100" s="17"/>
    </row>
    <row r="101" spans="1:12" ht="18.75" customHeight="1">
      <c r="A101" s="20" t="s">
        <v>25</v>
      </c>
      <c r="B101" s="7" t="s">
        <v>83</v>
      </c>
      <c r="C101" s="13">
        <v>22991.38</v>
      </c>
      <c r="D101" s="13"/>
      <c r="E101" s="8">
        <f>D101+C101</f>
        <v>22991.38</v>
      </c>
      <c r="F101" s="8">
        <v>8897.66</v>
      </c>
      <c r="G101" s="8">
        <v>11794.58</v>
      </c>
      <c r="H101" s="8">
        <v>2299.14</v>
      </c>
      <c r="I101" s="17"/>
      <c r="J101" s="17"/>
      <c r="K101" s="17"/>
      <c r="L101" s="17"/>
    </row>
    <row r="102" spans="1:12" ht="18.75">
      <c r="A102" s="21"/>
      <c r="B102" s="7" t="s">
        <v>6</v>
      </c>
      <c r="C102" s="13">
        <v>11699.29</v>
      </c>
      <c r="D102" s="13"/>
      <c r="E102" s="8">
        <f>D102+C102</f>
        <v>11699.29</v>
      </c>
      <c r="F102" s="8">
        <v>4527.62</v>
      </c>
      <c r="G102" s="8">
        <v>6001.74</v>
      </c>
      <c r="H102" s="8">
        <v>1169.93</v>
      </c>
      <c r="I102" s="17"/>
      <c r="J102" s="17"/>
      <c r="K102" s="17"/>
      <c r="L102" s="17"/>
    </row>
    <row r="103" spans="1:12" ht="18.75">
      <c r="A103" s="21"/>
      <c r="B103" s="7" t="s">
        <v>3</v>
      </c>
      <c r="C103" s="13">
        <v>143595.33</v>
      </c>
      <c r="D103" s="13"/>
      <c r="E103" s="8">
        <f>D103+C103</f>
        <v>143595.33</v>
      </c>
      <c r="F103" s="8">
        <v>55571.4</v>
      </c>
      <c r="G103" s="8">
        <v>73664.4</v>
      </c>
      <c r="H103" s="8">
        <v>14359.53</v>
      </c>
      <c r="I103" s="17"/>
      <c r="J103" s="17"/>
      <c r="K103" s="17"/>
      <c r="L103" s="17"/>
    </row>
    <row r="104" spans="1:13" s="6" customFormat="1" ht="18.75">
      <c r="A104" s="22"/>
      <c r="B104" s="9" t="s">
        <v>4</v>
      </c>
      <c r="C104" s="14">
        <f>C103+C102+C101</f>
        <v>178286</v>
      </c>
      <c r="D104" s="14">
        <f>D103+D102+D101</f>
        <v>0</v>
      </c>
      <c r="E104" s="5">
        <f>SUM(E101:E103)</f>
        <v>178286</v>
      </c>
      <c r="F104" s="5">
        <f>SUM(F101:F103)</f>
        <v>68996.68</v>
      </c>
      <c r="G104" s="5">
        <f>SUM(G101:G103)</f>
        <v>91460.72</v>
      </c>
      <c r="H104" s="5">
        <f>SUM(H101:H103)</f>
        <v>17828.6</v>
      </c>
      <c r="I104" s="17"/>
      <c r="J104" s="17"/>
      <c r="K104" s="17"/>
      <c r="L104" s="17"/>
      <c r="M104" s="17"/>
    </row>
    <row r="105" spans="1:13" s="6" customFormat="1" ht="18.75">
      <c r="A105" s="27" t="s">
        <v>87</v>
      </c>
      <c r="B105" s="28"/>
      <c r="C105" s="14">
        <f>C107</f>
        <v>0</v>
      </c>
      <c r="D105" s="14">
        <f>D107</f>
        <v>83800</v>
      </c>
      <c r="E105" s="14">
        <f>E107</f>
        <v>83800</v>
      </c>
      <c r="F105" s="14">
        <f>F107</f>
        <v>0</v>
      </c>
      <c r="G105" s="14">
        <f>G107</f>
        <v>0</v>
      </c>
      <c r="H105" s="14">
        <f>H107</f>
        <v>83800</v>
      </c>
      <c r="I105" s="17"/>
      <c r="J105" s="17"/>
      <c r="K105" s="17"/>
      <c r="L105" s="17"/>
      <c r="M105" s="17"/>
    </row>
    <row r="106" spans="1:12" ht="18.75" customHeight="1">
      <c r="A106" s="20" t="s">
        <v>91</v>
      </c>
      <c r="B106" s="7" t="s">
        <v>89</v>
      </c>
      <c r="C106" s="13"/>
      <c r="D106" s="13">
        <v>83800</v>
      </c>
      <c r="E106" s="8">
        <f>D106+C106</f>
        <v>83800</v>
      </c>
      <c r="F106" s="8">
        <v>0</v>
      </c>
      <c r="G106" s="8">
        <v>0</v>
      </c>
      <c r="H106" s="8">
        <v>83800</v>
      </c>
      <c r="I106" s="17"/>
      <c r="J106" s="17"/>
      <c r="K106" s="17"/>
      <c r="L106" s="17"/>
    </row>
    <row r="107" spans="1:13" s="6" customFormat="1" ht="18.75">
      <c r="A107" s="22"/>
      <c r="B107" s="9" t="s">
        <v>4</v>
      </c>
      <c r="C107" s="14">
        <f>C106</f>
        <v>0</v>
      </c>
      <c r="D107" s="14">
        <f>D106</f>
        <v>83800</v>
      </c>
      <c r="E107" s="5">
        <f>SUM(E106:E106)</f>
        <v>83800</v>
      </c>
      <c r="F107" s="5">
        <f>SUM(F106:F106)</f>
        <v>0</v>
      </c>
      <c r="G107" s="5">
        <f>SUM(G106:G106)</f>
        <v>0</v>
      </c>
      <c r="H107" s="5">
        <f>SUM(H106:H106)</f>
        <v>83800</v>
      </c>
      <c r="I107" s="17"/>
      <c r="J107" s="17"/>
      <c r="K107" s="17"/>
      <c r="L107" s="17"/>
      <c r="M107" s="17"/>
    </row>
    <row r="108" spans="1:13" s="6" customFormat="1" ht="18.75">
      <c r="A108" s="19" t="s">
        <v>26</v>
      </c>
      <c r="B108" s="19"/>
      <c r="C108" s="5">
        <f>C109+C134</f>
        <v>1833563.54</v>
      </c>
      <c r="D108" s="5">
        <f>D109+D134</f>
        <v>83800</v>
      </c>
      <c r="E108" s="5">
        <f>E109+E134</f>
        <v>1917363.54</v>
      </c>
      <c r="F108" s="5">
        <f>F109+F134</f>
        <v>709589.0900000001</v>
      </c>
      <c r="G108" s="5">
        <f>G109+G134</f>
        <v>940618.1000000001</v>
      </c>
      <c r="H108" s="5">
        <f>H109+H134</f>
        <v>267156.35</v>
      </c>
      <c r="I108" s="17"/>
      <c r="J108" s="17"/>
      <c r="K108" s="17"/>
      <c r="L108" s="17"/>
      <c r="M108" s="17"/>
    </row>
    <row r="109" spans="1:13" s="6" customFormat="1" ht="18.75">
      <c r="A109" s="27" t="s">
        <v>86</v>
      </c>
      <c r="B109" s="28"/>
      <c r="C109" s="5">
        <f>C113+C117+C121+C125+C129+C133</f>
        <v>1833563.54</v>
      </c>
      <c r="D109" s="5">
        <f>D113+D117+D121+D125+D129+D133</f>
        <v>0</v>
      </c>
      <c r="E109" s="5">
        <f>E113+E117+E121+E125+E129+E133</f>
        <v>1833563.54</v>
      </c>
      <c r="F109" s="5">
        <f>F113+F117+F121+F125+F129+F133</f>
        <v>709589.0900000001</v>
      </c>
      <c r="G109" s="5">
        <f>G113+G117+G121+G125+G129+G133</f>
        <v>940618.1000000001</v>
      </c>
      <c r="H109" s="5">
        <f>H113+H117+H121+H125+H129+H133</f>
        <v>183356.35</v>
      </c>
      <c r="I109" s="17"/>
      <c r="J109" s="17"/>
      <c r="K109" s="17"/>
      <c r="L109" s="17"/>
      <c r="M109" s="17"/>
    </row>
    <row r="110" spans="1:12" ht="18.75" customHeight="1">
      <c r="A110" s="20" t="s">
        <v>27</v>
      </c>
      <c r="B110" s="7" t="s">
        <v>83</v>
      </c>
      <c r="C110" s="13">
        <v>30655.16</v>
      </c>
      <c r="D110" s="13"/>
      <c r="E110" s="8">
        <f>D110+C110</f>
        <v>30655.16</v>
      </c>
      <c r="F110" s="8">
        <v>11863.55</v>
      </c>
      <c r="G110" s="8">
        <v>15726.1</v>
      </c>
      <c r="H110" s="8">
        <v>3065.51</v>
      </c>
      <c r="I110" s="17"/>
      <c r="J110" s="17"/>
      <c r="K110" s="17"/>
      <c r="L110" s="17"/>
    </row>
    <row r="111" spans="1:12" ht="18.75">
      <c r="A111" s="21"/>
      <c r="B111" s="7" t="s">
        <v>6</v>
      </c>
      <c r="C111" s="13">
        <v>7799.54</v>
      </c>
      <c r="D111" s="13"/>
      <c r="E111" s="8">
        <f>D111+C111</f>
        <v>7799.54</v>
      </c>
      <c r="F111" s="8">
        <v>3018.43</v>
      </c>
      <c r="G111" s="8">
        <v>4001.16</v>
      </c>
      <c r="H111" s="8">
        <v>779.95</v>
      </c>
      <c r="I111" s="17"/>
      <c r="J111" s="17"/>
      <c r="K111" s="17"/>
      <c r="L111" s="17"/>
    </row>
    <row r="112" spans="1:12" ht="18.75">
      <c r="A112" s="21"/>
      <c r="B112" s="7" t="s">
        <v>5</v>
      </c>
      <c r="C112" s="13">
        <v>328261.72</v>
      </c>
      <c r="D112" s="13"/>
      <c r="E112" s="8">
        <f>D112+C112</f>
        <v>328261.72</v>
      </c>
      <c r="F112" s="8">
        <v>127037.28</v>
      </c>
      <c r="G112" s="8">
        <v>168398.26</v>
      </c>
      <c r="H112" s="8">
        <v>32826.18</v>
      </c>
      <c r="I112" s="17"/>
      <c r="J112" s="17"/>
      <c r="K112" s="17"/>
      <c r="L112" s="17"/>
    </row>
    <row r="113" spans="1:13" s="6" customFormat="1" ht="18.75">
      <c r="A113" s="22"/>
      <c r="B113" s="9" t="s">
        <v>4</v>
      </c>
      <c r="C113" s="14">
        <f>C112+C111+C110</f>
        <v>366716.4199999999</v>
      </c>
      <c r="D113" s="14">
        <f>D112+D111+D110</f>
        <v>0</v>
      </c>
      <c r="E113" s="5">
        <f>SUM(E110:E112)</f>
        <v>366716.42</v>
      </c>
      <c r="F113" s="5">
        <f>SUM(F110:F112)</f>
        <v>141919.26</v>
      </c>
      <c r="G113" s="5">
        <f>SUM(G110:G112)</f>
        <v>188125.52000000002</v>
      </c>
      <c r="H113" s="5">
        <f>SUM(H110:H112)</f>
        <v>36671.64</v>
      </c>
      <c r="I113" s="17"/>
      <c r="J113" s="17"/>
      <c r="K113" s="17"/>
      <c r="L113" s="17"/>
      <c r="M113" s="17"/>
    </row>
    <row r="114" spans="1:12" ht="18.75" customHeight="1">
      <c r="A114" s="20" t="s">
        <v>28</v>
      </c>
      <c r="B114" s="7" t="s">
        <v>83</v>
      </c>
      <c r="C114" s="13">
        <v>30655.16</v>
      </c>
      <c r="D114" s="13"/>
      <c r="E114" s="8">
        <f>D114+C114</f>
        <v>30655.16</v>
      </c>
      <c r="F114" s="8">
        <v>11863.55</v>
      </c>
      <c r="G114" s="8">
        <v>15726.1</v>
      </c>
      <c r="H114" s="8">
        <v>3065.51</v>
      </c>
      <c r="I114" s="17"/>
      <c r="J114" s="17"/>
      <c r="K114" s="17"/>
      <c r="L114" s="17"/>
    </row>
    <row r="115" spans="1:12" ht="18.75">
      <c r="A115" s="21"/>
      <c r="B115" s="7" t="s">
        <v>6</v>
      </c>
      <c r="C115" s="13">
        <v>7799.54</v>
      </c>
      <c r="D115" s="13"/>
      <c r="E115" s="8">
        <f>D115+C115</f>
        <v>7799.54</v>
      </c>
      <c r="F115" s="8">
        <v>3018.43</v>
      </c>
      <c r="G115" s="8">
        <v>4001.16</v>
      </c>
      <c r="H115" s="8">
        <v>779.95</v>
      </c>
      <c r="I115" s="17"/>
      <c r="J115" s="17"/>
      <c r="K115" s="17"/>
      <c r="L115" s="17"/>
    </row>
    <row r="116" spans="1:12" ht="18.75">
      <c r="A116" s="21"/>
      <c r="B116" s="7" t="s">
        <v>76</v>
      </c>
      <c r="C116" s="13">
        <v>239601.15</v>
      </c>
      <c r="D116" s="13"/>
      <c r="E116" s="8">
        <f>D116+C116</f>
        <v>239601.15</v>
      </c>
      <c r="F116" s="8">
        <v>92725.63</v>
      </c>
      <c r="G116" s="8">
        <v>122915.39</v>
      </c>
      <c r="H116" s="8">
        <v>23960.13</v>
      </c>
      <c r="I116" s="17"/>
      <c r="J116" s="17"/>
      <c r="K116" s="17"/>
      <c r="L116" s="17"/>
    </row>
    <row r="117" spans="1:13" s="6" customFormat="1" ht="18.75">
      <c r="A117" s="22"/>
      <c r="B117" s="9" t="s">
        <v>4</v>
      </c>
      <c r="C117" s="14">
        <f>C116+C115+C114</f>
        <v>278055.85</v>
      </c>
      <c r="D117" s="14">
        <f>D116+D115+D114</f>
        <v>0</v>
      </c>
      <c r="E117" s="5">
        <f>SUM(E114:E116)</f>
        <v>278055.85</v>
      </c>
      <c r="F117" s="5">
        <f>SUM(F114:F116)</f>
        <v>107607.61</v>
      </c>
      <c r="G117" s="5">
        <f>SUM(G114:G116)</f>
        <v>142642.65</v>
      </c>
      <c r="H117" s="5">
        <f>SUM(H114:H116)</f>
        <v>27805.59</v>
      </c>
      <c r="I117" s="17"/>
      <c r="J117" s="17"/>
      <c r="K117" s="17"/>
      <c r="L117" s="17"/>
      <c r="M117" s="17"/>
    </row>
    <row r="118" spans="1:12" ht="18.75" customHeight="1">
      <c r="A118" s="20" t="s">
        <v>29</v>
      </c>
      <c r="B118" s="7" t="s">
        <v>83</v>
      </c>
      <c r="C118" s="13">
        <v>30655.16</v>
      </c>
      <c r="D118" s="13"/>
      <c r="E118" s="8">
        <f>D118+C118</f>
        <v>30655.16</v>
      </c>
      <c r="F118" s="8">
        <v>11863.55</v>
      </c>
      <c r="G118" s="8">
        <v>15726.1</v>
      </c>
      <c r="H118" s="8">
        <v>3065.51</v>
      </c>
      <c r="I118" s="17"/>
      <c r="J118" s="17"/>
      <c r="K118" s="17"/>
      <c r="L118" s="17"/>
    </row>
    <row r="119" spans="1:12" ht="18.75">
      <c r="A119" s="21"/>
      <c r="B119" s="7" t="s">
        <v>6</v>
      </c>
      <c r="C119" s="13">
        <v>7799.54</v>
      </c>
      <c r="D119" s="13"/>
      <c r="E119" s="8">
        <f>D119+C119</f>
        <v>7799.54</v>
      </c>
      <c r="F119" s="8">
        <v>3018.43</v>
      </c>
      <c r="G119" s="8">
        <v>4001.16</v>
      </c>
      <c r="H119" s="8">
        <v>779.95</v>
      </c>
      <c r="I119" s="17"/>
      <c r="J119" s="17"/>
      <c r="K119" s="17"/>
      <c r="L119" s="17"/>
    </row>
    <row r="120" spans="1:12" ht="37.5">
      <c r="A120" s="21"/>
      <c r="B120" s="7" t="s">
        <v>75</v>
      </c>
      <c r="C120" s="13">
        <v>221231.47</v>
      </c>
      <c r="D120" s="13"/>
      <c r="E120" s="8">
        <f>D120+C120</f>
        <v>221231.47</v>
      </c>
      <c r="F120" s="8">
        <v>85616.56</v>
      </c>
      <c r="G120" s="8">
        <v>113491.75</v>
      </c>
      <c r="H120" s="8">
        <v>22123.16</v>
      </c>
      <c r="I120" s="17"/>
      <c r="J120" s="17"/>
      <c r="K120" s="17"/>
      <c r="L120" s="17"/>
    </row>
    <row r="121" spans="1:13" s="6" customFormat="1" ht="18.75">
      <c r="A121" s="22"/>
      <c r="B121" s="9" t="s">
        <v>4</v>
      </c>
      <c r="C121" s="14">
        <f>C120+C119+C118</f>
        <v>259686.17</v>
      </c>
      <c r="D121" s="14">
        <f>D120+D119+D118</f>
        <v>0</v>
      </c>
      <c r="E121" s="5">
        <f>SUM(E118:E120)</f>
        <v>259686.16999999998</v>
      </c>
      <c r="F121" s="5">
        <f>SUM(F118:F120)</f>
        <v>100498.54</v>
      </c>
      <c r="G121" s="5">
        <f>SUM(G118:G120)</f>
        <v>133219.01</v>
      </c>
      <c r="H121" s="5">
        <f>SUM(H118:H120)</f>
        <v>25968.62</v>
      </c>
      <c r="I121" s="17"/>
      <c r="J121" s="17"/>
      <c r="K121" s="17"/>
      <c r="L121" s="17"/>
      <c r="M121" s="17"/>
    </row>
    <row r="122" spans="1:12" ht="18.75" customHeight="1">
      <c r="A122" s="20" t="s">
        <v>30</v>
      </c>
      <c r="B122" s="7" t="s">
        <v>83</v>
      </c>
      <c r="C122" s="13">
        <v>30655.16</v>
      </c>
      <c r="D122" s="13"/>
      <c r="E122" s="8">
        <f>D122+C122</f>
        <v>30655.16</v>
      </c>
      <c r="F122" s="8">
        <v>11863.55</v>
      </c>
      <c r="G122" s="8">
        <v>15726.1</v>
      </c>
      <c r="H122" s="8">
        <v>3065.51</v>
      </c>
      <c r="I122" s="17"/>
      <c r="J122" s="17"/>
      <c r="K122" s="17"/>
      <c r="L122" s="17"/>
    </row>
    <row r="123" spans="1:12" ht="18.75">
      <c r="A123" s="21"/>
      <c r="B123" s="7" t="s">
        <v>6</v>
      </c>
      <c r="C123" s="13">
        <v>7799.54</v>
      </c>
      <c r="D123" s="13"/>
      <c r="E123" s="8">
        <f>D123+C123</f>
        <v>7799.54</v>
      </c>
      <c r="F123" s="8">
        <v>3018.43</v>
      </c>
      <c r="G123" s="8">
        <v>4001.16</v>
      </c>
      <c r="H123" s="8">
        <v>779.95</v>
      </c>
      <c r="I123" s="17"/>
      <c r="J123" s="17"/>
      <c r="K123" s="17"/>
      <c r="L123" s="17"/>
    </row>
    <row r="124" spans="1:12" ht="18.75">
      <c r="A124" s="21"/>
      <c r="B124" s="7" t="s">
        <v>5</v>
      </c>
      <c r="C124" s="13">
        <v>239283.37</v>
      </c>
      <c r="D124" s="13"/>
      <c r="E124" s="8">
        <f>D124+C124</f>
        <v>239283.37</v>
      </c>
      <c r="F124" s="8">
        <v>92602.65</v>
      </c>
      <c r="G124" s="8">
        <v>122752.37</v>
      </c>
      <c r="H124" s="8">
        <v>23928.35</v>
      </c>
      <c r="I124" s="17"/>
      <c r="J124" s="17"/>
      <c r="K124" s="17"/>
      <c r="L124" s="17"/>
    </row>
    <row r="125" spans="1:13" s="6" customFormat="1" ht="18.75">
      <c r="A125" s="22"/>
      <c r="B125" s="9" t="s">
        <v>4</v>
      </c>
      <c r="C125" s="14">
        <f>C124+C123+C122</f>
        <v>277738.07</v>
      </c>
      <c r="D125" s="14">
        <f>D124+D123+D122</f>
        <v>0</v>
      </c>
      <c r="E125" s="5">
        <f>SUM(E122:E124)</f>
        <v>277738.07</v>
      </c>
      <c r="F125" s="5">
        <f>SUM(F122:F124)</f>
        <v>107484.62999999999</v>
      </c>
      <c r="G125" s="5">
        <f>SUM(G122:G124)</f>
        <v>142479.63</v>
      </c>
      <c r="H125" s="5">
        <f>SUM(H122:H124)</f>
        <v>27773.809999999998</v>
      </c>
      <c r="I125" s="17"/>
      <c r="J125" s="17"/>
      <c r="K125" s="17"/>
      <c r="L125" s="17"/>
      <c r="M125" s="17"/>
    </row>
    <row r="126" spans="1:12" ht="18.75" customHeight="1">
      <c r="A126" s="20" t="s">
        <v>31</v>
      </c>
      <c r="B126" s="7" t="s">
        <v>83</v>
      </c>
      <c r="C126" s="13">
        <v>30655.16</v>
      </c>
      <c r="D126" s="13"/>
      <c r="E126" s="8">
        <f>D126+C126</f>
        <v>30655.16</v>
      </c>
      <c r="F126" s="8">
        <v>11863.55</v>
      </c>
      <c r="G126" s="8">
        <v>15726.1</v>
      </c>
      <c r="H126" s="8">
        <v>3065.51</v>
      </c>
      <c r="I126" s="17"/>
      <c r="J126" s="17"/>
      <c r="K126" s="17"/>
      <c r="L126" s="17"/>
    </row>
    <row r="127" spans="1:12" ht="18.75">
      <c r="A127" s="21"/>
      <c r="B127" s="7" t="s">
        <v>6</v>
      </c>
      <c r="C127" s="13">
        <v>7799.54</v>
      </c>
      <c r="D127" s="13"/>
      <c r="E127" s="8">
        <f>D127+C127</f>
        <v>7799.54</v>
      </c>
      <c r="F127" s="8">
        <v>3018.43</v>
      </c>
      <c r="G127" s="8">
        <v>4001.16</v>
      </c>
      <c r="H127" s="8">
        <v>779.95</v>
      </c>
      <c r="I127" s="17"/>
      <c r="J127" s="17"/>
      <c r="K127" s="17"/>
      <c r="L127" s="17"/>
    </row>
    <row r="128" spans="1:12" ht="18.75">
      <c r="A128" s="21"/>
      <c r="B128" s="7" t="s">
        <v>76</v>
      </c>
      <c r="C128" s="13">
        <v>335095.01</v>
      </c>
      <c r="D128" s="13"/>
      <c r="E128" s="8">
        <f>D128+C128</f>
        <v>335095.01</v>
      </c>
      <c r="F128" s="8">
        <v>129681.76</v>
      </c>
      <c r="G128" s="8">
        <v>171903.74</v>
      </c>
      <c r="H128" s="8">
        <v>33509.51</v>
      </c>
      <c r="I128" s="17"/>
      <c r="J128" s="17"/>
      <c r="K128" s="17"/>
      <c r="L128" s="17"/>
    </row>
    <row r="129" spans="1:13" s="6" customFormat="1" ht="18.75">
      <c r="A129" s="22"/>
      <c r="B129" s="9" t="s">
        <v>4</v>
      </c>
      <c r="C129" s="14">
        <f>C128+C127+C126</f>
        <v>373549.70999999996</v>
      </c>
      <c r="D129" s="14">
        <f>D128+D127+D126</f>
        <v>0</v>
      </c>
      <c r="E129" s="5">
        <f>SUM(E126:E128)</f>
        <v>373549.71</v>
      </c>
      <c r="F129" s="5">
        <f>SUM(F126:F128)</f>
        <v>144563.74</v>
      </c>
      <c r="G129" s="5">
        <f>SUM(G126:G128)</f>
        <v>191631</v>
      </c>
      <c r="H129" s="5">
        <f>SUM(H126:H128)</f>
        <v>37354.97</v>
      </c>
      <c r="I129" s="17"/>
      <c r="J129" s="17"/>
      <c r="K129" s="17"/>
      <c r="L129" s="17"/>
      <c r="M129" s="17"/>
    </row>
    <row r="130" spans="1:12" ht="18.75" customHeight="1">
      <c r="A130" s="20" t="s">
        <v>32</v>
      </c>
      <c r="B130" s="7" t="s">
        <v>83</v>
      </c>
      <c r="C130" s="13">
        <v>30655.16</v>
      </c>
      <c r="D130" s="13"/>
      <c r="E130" s="8">
        <f>D130+C130</f>
        <v>30655.16</v>
      </c>
      <c r="F130" s="8">
        <v>11863.55</v>
      </c>
      <c r="G130" s="8">
        <v>15726.1</v>
      </c>
      <c r="H130" s="8">
        <v>3065.51</v>
      </c>
      <c r="I130" s="17"/>
      <c r="J130" s="17"/>
      <c r="K130" s="17"/>
      <c r="L130" s="17"/>
    </row>
    <row r="131" spans="1:12" ht="18.75">
      <c r="A131" s="21"/>
      <c r="B131" s="7" t="s">
        <v>6</v>
      </c>
      <c r="C131" s="13">
        <v>7799.54</v>
      </c>
      <c r="D131" s="13"/>
      <c r="E131" s="8">
        <f>D131+C131</f>
        <v>7799.54</v>
      </c>
      <c r="F131" s="8">
        <v>3018.43</v>
      </c>
      <c r="G131" s="8">
        <v>4001.16</v>
      </c>
      <c r="H131" s="8">
        <v>779.95</v>
      </c>
      <c r="I131" s="17"/>
      <c r="J131" s="17"/>
      <c r="K131" s="17"/>
      <c r="L131" s="17"/>
    </row>
    <row r="132" spans="1:12" ht="18.75">
      <c r="A132" s="21"/>
      <c r="B132" s="7" t="s">
        <v>5</v>
      </c>
      <c r="C132" s="13">
        <v>239362.62</v>
      </c>
      <c r="D132" s="13"/>
      <c r="E132" s="8">
        <f>D132+C132</f>
        <v>239362.62</v>
      </c>
      <c r="F132" s="8">
        <v>92633.33</v>
      </c>
      <c r="G132" s="8">
        <v>122793.03</v>
      </c>
      <c r="H132" s="8">
        <v>23936.26</v>
      </c>
      <c r="I132" s="17"/>
      <c r="J132" s="17"/>
      <c r="K132" s="17"/>
      <c r="L132" s="17"/>
    </row>
    <row r="133" spans="1:13" s="6" customFormat="1" ht="18.75">
      <c r="A133" s="22"/>
      <c r="B133" s="9" t="s">
        <v>4</v>
      </c>
      <c r="C133" s="14">
        <f>C132+C131+C130</f>
        <v>277817.32</v>
      </c>
      <c r="D133" s="14">
        <f>D132+D131+D130</f>
        <v>0</v>
      </c>
      <c r="E133" s="5">
        <f>SUM(E130:E132)</f>
        <v>277817.32</v>
      </c>
      <c r="F133" s="5">
        <f>SUM(F130:F132)</f>
        <v>107515.31</v>
      </c>
      <c r="G133" s="5">
        <f>SUM(G130:G132)</f>
        <v>142520.29</v>
      </c>
      <c r="H133" s="5">
        <f>SUM(H130:H132)</f>
        <v>27781.719999999998</v>
      </c>
      <c r="I133" s="17"/>
      <c r="J133" s="17"/>
      <c r="K133" s="17"/>
      <c r="L133" s="17"/>
      <c r="M133" s="17"/>
    </row>
    <row r="134" spans="1:13" s="6" customFormat="1" ht="18.75">
      <c r="A134" s="27" t="s">
        <v>87</v>
      </c>
      <c r="B134" s="28"/>
      <c r="C134" s="14">
        <f>C136</f>
        <v>0</v>
      </c>
      <c r="D134" s="14">
        <f>D136</f>
        <v>83800</v>
      </c>
      <c r="E134" s="14">
        <f>E136</f>
        <v>83800</v>
      </c>
      <c r="F134" s="14">
        <f>F136</f>
        <v>0</v>
      </c>
      <c r="G134" s="14">
        <f>G136</f>
        <v>0</v>
      </c>
      <c r="H134" s="14">
        <f>H136</f>
        <v>83800</v>
      </c>
      <c r="I134" s="17"/>
      <c r="J134" s="17"/>
      <c r="K134" s="17"/>
      <c r="L134" s="17"/>
      <c r="M134" s="17"/>
    </row>
    <row r="135" spans="1:12" ht="18.75" customHeight="1">
      <c r="A135" s="20" t="s">
        <v>92</v>
      </c>
      <c r="B135" s="7" t="s">
        <v>89</v>
      </c>
      <c r="C135" s="13"/>
      <c r="D135" s="13">
        <v>83800</v>
      </c>
      <c r="E135" s="8">
        <f>D135+C135</f>
        <v>83800</v>
      </c>
      <c r="F135" s="8">
        <v>0</v>
      </c>
      <c r="G135" s="8">
        <v>0</v>
      </c>
      <c r="H135" s="8">
        <v>83800</v>
      </c>
      <c r="I135" s="17"/>
      <c r="J135" s="17"/>
      <c r="K135" s="17"/>
      <c r="L135" s="17"/>
    </row>
    <row r="136" spans="1:13" s="6" customFormat="1" ht="18.75">
      <c r="A136" s="22"/>
      <c r="B136" s="9" t="s">
        <v>4</v>
      </c>
      <c r="C136" s="14">
        <f>C135</f>
        <v>0</v>
      </c>
      <c r="D136" s="14">
        <f>D135</f>
        <v>83800</v>
      </c>
      <c r="E136" s="5">
        <f>SUM(E135:E135)</f>
        <v>83800</v>
      </c>
      <c r="F136" s="5">
        <f>SUM(F135:F135)</f>
        <v>0</v>
      </c>
      <c r="G136" s="5">
        <f>SUM(G135:G135)</f>
        <v>0</v>
      </c>
      <c r="H136" s="5">
        <f>SUM(H135:H135)</f>
        <v>83800</v>
      </c>
      <c r="I136" s="17"/>
      <c r="J136" s="17"/>
      <c r="K136" s="17"/>
      <c r="L136" s="17"/>
      <c r="M136" s="17"/>
    </row>
    <row r="137" spans="1:13" s="6" customFormat="1" ht="18.75">
      <c r="A137" s="19" t="s">
        <v>33</v>
      </c>
      <c r="B137" s="19"/>
      <c r="C137" s="5">
        <f>C138+C153</f>
        <v>342418.8</v>
      </c>
      <c r="D137" s="5">
        <f>D138+D153</f>
        <v>227564.1</v>
      </c>
      <c r="E137" s="5">
        <f>E138+E153</f>
        <v>569982.8999999999</v>
      </c>
      <c r="F137" s="5">
        <f>F138+F153</f>
        <v>147595.18</v>
      </c>
      <c r="G137" s="5">
        <f>G138+G153</f>
        <v>195649.43</v>
      </c>
      <c r="H137" s="5">
        <f>H138+H153</f>
        <v>226738.29</v>
      </c>
      <c r="I137" s="17"/>
      <c r="J137" s="17"/>
      <c r="K137" s="17"/>
      <c r="L137" s="17"/>
      <c r="M137" s="17"/>
    </row>
    <row r="138" spans="1:13" s="6" customFormat="1" ht="18.75">
      <c r="A138" s="27" t="s">
        <v>86</v>
      </c>
      <c r="B138" s="28"/>
      <c r="C138" s="5">
        <f>C141+C144+C147+C152</f>
        <v>153818.8</v>
      </c>
      <c r="D138" s="5">
        <f>D141+D144+D147+D152</f>
        <v>227564.1</v>
      </c>
      <c r="E138" s="5">
        <f>E141+E144+E147+E152</f>
        <v>381382.89999999997</v>
      </c>
      <c r="F138" s="5">
        <f>F141+F144+F147+F152</f>
        <v>147595.18</v>
      </c>
      <c r="G138" s="5">
        <f>G141+G144+G147+G152</f>
        <v>195649.43</v>
      </c>
      <c r="H138" s="5">
        <f>H141+H144+H147+H152</f>
        <v>38138.29</v>
      </c>
      <c r="I138" s="17"/>
      <c r="J138" s="17"/>
      <c r="K138" s="17"/>
      <c r="L138" s="17"/>
      <c r="M138" s="17"/>
    </row>
    <row r="139" spans="1:12" ht="18.75" customHeight="1">
      <c r="A139" s="20" t="s">
        <v>34</v>
      </c>
      <c r="B139" s="7" t="s">
        <v>83</v>
      </c>
      <c r="C139" s="13">
        <v>30655.16</v>
      </c>
      <c r="D139" s="13"/>
      <c r="E139" s="8">
        <f>D139+C139</f>
        <v>30655.16</v>
      </c>
      <c r="F139" s="8">
        <v>11863.55</v>
      </c>
      <c r="G139" s="8">
        <v>15726.1</v>
      </c>
      <c r="H139" s="8">
        <v>3065.51</v>
      </c>
      <c r="I139" s="17"/>
      <c r="J139" s="17"/>
      <c r="K139" s="17"/>
      <c r="L139" s="17"/>
    </row>
    <row r="140" spans="1:12" ht="18.75">
      <c r="A140" s="21"/>
      <c r="B140" s="7" t="s">
        <v>6</v>
      </c>
      <c r="C140" s="13">
        <v>7799.54</v>
      </c>
      <c r="D140" s="13"/>
      <c r="E140" s="8">
        <f>D140+C140</f>
        <v>7799.54</v>
      </c>
      <c r="F140" s="8">
        <v>3018.42</v>
      </c>
      <c r="G140" s="8">
        <v>4001.16</v>
      </c>
      <c r="H140" s="8">
        <v>779.96</v>
      </c>
      <c r="I140" s="17"/>
      <c r="J140" s="17"/>
      <c r="K140" s="17"/>
      <c r="L140" s="17"/>
    </row>
    <row r="141" spans="1:13" s="6" customFormat="1" ht="18.75">
      <c r="A141" s="22"/>
      <c r="B141" s="9" t="s">
        <v>4</v>
      </c>
      <c r="C141" s="14">
        <f aca="true" t="shared" si="8" ref="C141:H141">SUM(C139:C140)</f>
        <v>38454.7</v>
      </c>
      <c r="D141" s="14">
        <f t="shared" si="8"/>
        <v>0</v>
      </c>
      <c r="E141" s="5">
        <f>SUM(E139:E140)</f>
        <v>38454.7</v>
      </c>
      <c r="F141" s="5">
        <f t="shared" si="8"/>
        <v>14881.97</v>
      </c>
      <c r="G141" s="5">
        <f t="shared" si="8"/>
        <v>19727.260000000002</v>
      </c>
      <c r="H141" s="5">
        <f t="shared" si="8"/>
        <v>3845.4700000000003</v>
      </c>
      <c r="I141" s="17"/>
      <c r="J141" s="17"/>
      <c r="K141" s="17"/>
      <c r="L141" s="17"/>
      <c r="M141" s="17"/>
    </row>
    <row r="142" spans="1:12" ht="18.75" customHeight="1">
      <c r="A142" s="20" t="s">
        <v>36</v>
      </c>
      <c r="B142" s="7" t="s">
        <v>83</v>
      </c>
      <c r="C142" s="13">
        <v>30655.16</v>
      </c>
      <c r="D142" s="13"/>
      <c r="E142" s="8">
        <f>D142+C142</f>
        <v>30655.16</v>
      </c>
      <c r="F142" s="8">
        <v>11863.55</v>
      </c>
      <c r="G142" s="8">
        <v>15726.1</v>
      </c>
      <c r="H142" s="8">
        <v>3065.51</v>
      </c>
      <c r="I142" s="17"/>
      <c r="J142" s="17"/>
      <c r="K142" s="17"/>
      <c r="L142" s="17"/>
    </row>
    <row r="143" spans="1:12" ht="18.75">
      <c r="A143" s="21"/>
      <c r="B143" s="7" t="s">
        <v>6</v>
      </c>
      <c r="C143" s="13">
        <v>7799.54</v>
      </c>
      <c r="D143" s="13"/>
      <c r="E143" s="8">
        <f>D143+C143</f>
        <v>7799.54</v>
      </c>
      <c r="F143" s="8">
        <v>3018.42</v>
      </c>
      <c r="G143" s="8">
        <v>4001.16</v>
      </c>
      <c r="H143" s="8">
        <v>779.96</v>
      </c>
      <c r="I143" s="17"/>
      <c r="J143" s="17"/>
      <c r="K143" s="17"/>
      <c r="L143" s="17"/>
    </row>
    <row r="144" spans="1:13" s="6" customFormat="1" ht="18.75">
      <c r="A144" s="22"/>
      <c r="B144" s="9" t="s">
        <v>4</v>
      </c>
      <c r="C144" s="14">
        <f>C143+C142</f>
        <v>38454.7</v>
      </c>
      <c r="D144" s="14">
        <f>D143+D142</f>
        <v>0</v>
      </c>
      <c r="E144" s="14">
        <f>SUM(E142:E143)</f>
        <v>38454.7</v>
      </c>
      <c r="F144" s="14">
        <f>SUM(F142:F143)</f>
        <v>14881.97</v>
      </c>
      <c r="G144" s="14">
        <f>SUM(G142:G143)</f>
        <v>19727.260000000002</v>
      </c>
      <c r="H144" s="14">
        <f>SUM(H142:H143)</f>
        <v>3845.4700000000003</v>
      </c>
      <c r="I144" s="17"/>
      <c r="J144" s="17"/>
      <c r="K144" s="17"/>
      <c r="L144" s="17"/>
      <c r="M144" s="17"/>
    </row>
    <row r="145" spans="1:12" ht="18.75" customHeight="1">
      <c r="A145" s="20" t="s">
        <v>37</v>
      </c>
      <c r="B145" s="7" t="s">
        <v>83</v>
      </c>
      <c r="C145" s="13">
        <v>30655.16</v>
      </c>
      <c r="D145" s="13"/>
      <c r="E145" s="8">
        <f>D145+C145</f>
        <v>30655.16</v>
      </c>
      <c r="F145" s="8">
        <v>11863.55</v>
      </c>
      <c r="G145" s="8">
        <v>15726.1</v>
      </c>
      <c r="H145" s="8">
        <v>3065.51</v>
      </c>
      <c r="I145" s="17"/>
      <c r="J145" s="17"/>
      <c r="K145" s="17"/>
      <c r="L145" s="17"/>
    </row>
    <row r="146" spans="1:12" ht="18.75">
      <c r="A146" s="21"/>
      <c r="B146" s="7" t="s">
        <v>6</v>
      </c>
      <c r="C146" s="13">
        <v>7799.54</v>
      </c>
      <c r="D146" s="13"/>
      <c r="E146" s="8">
        <f>D146+C146</f>
        <v>7799.54</v>
      </c>
      <c r="F146" s="8">
        <v>3018.42</v>
      </c>
      <c r="G146" s="8">
        <v>4001.16</v>
      </c>
      <c r="H146" s="8">
        <v>779.96</v>
      </c>
      <c r="I146" s="17"/>
      <c r="J146" s="17"/>
      <c r="K146" s="17"/>
      <c r="L146" s="17"/>
    </row>
    <row r="147" spans="1:13" s="6" customFormat="1" ht="18.75">
      <c r="A147" s="22"/>
      <c r="B147" s="9" t="s">
        <v>4</v>
      </c>
      <c r="C147" s="14">
        <f>C146+C145</f>
        <v>38454.7</v>
      </c>
      <c r="D147" s="14">
        <f>D146+D145</f>
        <v>0</v>
      </c>
      <c r="E147" s="14">
        <f>SUM(E145:E146)</f>
        <v>38454.7</v>
      </c>
      <c r="F147" s="14">
        <f>SUM(F145:F146)</f>
        <v>14881.97</v>
      </c>
      <c r="G147" s="14">
        <f>SUM(G145:G146)</f>
        <v>19727.260000000002</v>
      </c>
      <c r="H147" s="14">
        <f>SUM(H145:H146)</f>
        <v>3845.4700000000003</v>
      </c>
      <c r="I147" s="17"/>
      <c r="J147" s="17"/>
      <c r="K147" s="17"/>
      <c r="L147" s="17"/>
      <c r="M147" s="17"/>
    </row>
    <row r="148" spans="1:12" ht="18.75" customHeight="1">
      <c r="A148" s="20" t="s">
        <v>38</v>
      </c>
      <c r="B148" s="7" t="s">
        <v>83</v>
      </c>
      <c r="C148" s="13">
        <v>30655.16</v>
      </c>
      <c r="D148" s="13"/>
      <c r="E148" s="8">
        <f>D148+C148</f>
        <v>30655.16</v>
      </c>
      <c r="F148" s="8">
        <v>11863.55</v>
      </c>
      <c r="G148" s="8">
        <v>15726.1</v>
      </c>
      <c r="H148" s="8">
        <v>3065.51</v>
      </c>
      <c r="I148" s="17"/>
      <c r="J148" s="17"/>
      <c r="K148" s="17"/>
      <c r="L148" s="17"/>
    </row>
    <row r="149" spans="1:12" ht="18.75">
      <c r="A149" s="21"/>
      <c r="B149" s="7" t="s">
        <v>6</v>
      </c>
      <c r="C149" s="13">
        <v>7799.54</v>
      </c>
      <c r="D149" s="13"/>
      <c r="E149" s="8">
        <f>D149+C149</f>
        <v>7799.54</v>
      </c>
      <c r="F149" s="8">
        <v>3018.41</v>
      </c>
      <c r="G149" s="8">
        <v>4001.16</v>
      </c>
      <c r="H149" s="8">
        <v>779.97</v>
      </c>
      <c r="I149" s="17"/>
      <c r="J149" s="17"/>
      <c r="K149" s="17"/>
      <c r="L149" s="17"/>
    </row>
    <row r="150" spans="1:12" ht="18.75">
      <c r="A150" s="21"/>
      <c r="B150" s="7" t="s">
        <v>11</v>
      </c>
      <c r="C150" s="13"/>
      <c r="D150" s="13">
        <v>29814.19</v>
      </c>
      <c r="E150" s="8">
        <f>D150+C150</f>
        <v>29814.19</v>
      </c>
      <c r="F150" s="8">
        <v>11538.09</v>
      </c>
      <c r="G150" s="8">
        <v>15294.69</v>
      </c>
      <c r="H150" s="8">
        <v>2981.41</v>
      </c>
      <c r="I150" s="17"/>
      <c r="J150" s="17"/>
      <c r="K150" s="17"/>
      <c r="L150" s="17"/>
    </row>
    <row r="151" spans="1:12" ht="18.75">
      <c r="A151" s="21"/>
      <c r="B151" s="7" t="s">
        <v>35</v>
      </c>
      <c r="C151" s="13"/>
      <c r="D151" s="13">
        <v>197749.91</v>
      </c>
      <c r="E151" s="8">
        <f>D151+C151</f>
        <v>197749.91</v>
      </c>
      <c r="F151" s="8">
        <v>76529.22</v>
      </c>
      <c r="G151" s="8">
        <v>101445.7</v>
      </c>
      <c r="H151" s="8">
        <v>19774.99</v>
      </c>
      <c r="I151" s="17"/>
      <c r="J151" s="17"/>
      <c r="K151" s="17"/>
      <c r="L151" s="17"/>
    </row>
    <row r="152" spans="1:13" s="6" customFormat="1" ht="18.75">
      <c r="A152" s="22"/>
      <c r="B152" s="9" t="s">
        <v>4</v>
      </c>
      <c r="C152" s="14">
        <f>C151+C150+C149+C148</f>
        <v>38454.7</v>
      </c>
      <c r="D152" s="14">
        <f>D151+D150+D149+D148</f>
        <v>227564.1</v>
      </c>
      <c r="E152" s="5">
        <f>SUM(E148:E151)</f>
        <v>266018.8</v>
      </c>
      <c r="F152" s="5">
        <f>SUM(F148:F151)</f>
        <v>102949.27</v>
      </c>
      <c r="G152" s="5">
        <f>SUM(G148:G151)</f>
        <v>136467.65</v>
      </c>
      <c r="H152" s="5">
        <f>SUM(H148:H151)</f>
        <v>26601.88</v>
      </c>
      <c r="I152" s="17"/>
      <c r="J152" s="17"/>
      <c r="K152" s="17"/>
      <c r="L152" s="17"/>
      <c r="M152" s="17"/>
    </row>
    <row r="153" spans="1:13" s="6" customFormat="1" ht="18.75" customHeight="1">
      <c r="A153" s="27" t="s">
        <v>87</v>
      </c>
      <c r="B153" s="28"/>
      <c r="C153" s="5">
        <f>C155+C157+C160</f>
        <v>188600</v>
      </c>
      <c r="D153" s="5">
        <f>D155+D157+D160</f>
        <v>0</v>
      </c>
      <c r="E153" s="5">
        <f>E155+E157+E160</f>
        <v>188600</v>
      </c>
      <c r="F153" s="5">
        <f>F155+F157+F160</f>
        <v>0</v>
      </c>
      <c r="G153" s="5">
        <f>G155+G157+G160</f>
        <v>0</v>
      </c>
      <c r="H153" s="5">
        <f>H155+H157+H160</f>
        <v>188600</v>
      </c>
      <c r="I153" s="17"/>
      <c r="J153" s="17"/>
      <c r="K153" s="17"/>
      <c r="L153" s="17"/>
      <c r="M153" s="17"/>
    </row>
    <row r="154" spans="1:12" ht="37.5">
      <c r="A154" s="20" t="s">
        <v>93</v>
      </c>
      <c r="B154" s="7" t="s">
        <v>79</v>
      </c>
      <c r="C154" s="13">
        <v>10000</v>
      </c>
      <c r="D154" s="13"/>
      <c r="E154" s="8">
        <f>D154+C154</f>
        <v>10000</v>
      </c>
      <c r="F154" s="8">
        <v>0</v>
      </c>
      <c r="G154" s="8">
        <v>0</v>
      </c>
      <c r="H154" s="8">
        <v>10000</v>
      </c>
      <c r="I154" s="17"/>
      <c r="J154" s="17"/>
      <c r="K154" s="17"/>
      <c r="L154" s="17"/>
    </row>
    <row r="155" spans="1:13" s="6" customFormat="1" ht="18.75">
      <c r="A155" s="22"/>
      <c r="B155" s="9" t="s">
        <v>4</v>
      </c>
      <c r="C155" s="14">
        <f>SUM(C154:C154)</f>
        <v>10000</v>
      </c>
      <c r="D155" s="14">
        <f>SUM(D154:D154)</f>
        <v>0</v>
      </c>
      <c r="E155" s="14">
        <f>SUM(E154:E154)</f>
        <v>10000</v>
      </c>
      <c r="F155" s="14">
        <f>SUM(F154:F154)</f>
        <v>0</v>
      </c>
      <c r="G155" s="14">
        <f>SUM(G154:G154)</f>
        <v>0</v>
      </c>
      <c r="H155" s="14">
        <f>SUM(H154:H154)</f>
        <v>10000</v>
      </c>
      <c r="I155" s="17"/>
      <c r="J155" s="17"/>
      <c r="K155" s="17"/>
      <c r="L155" s="17"/>
      <c r="M155" s="17"/>
    </row>
    <row r="156" spans="1:12" ht="37.5">
      <c r="A156" s="20" t="s">
        <v>94</v>
      </c>
      <c r="B156" s="7" t="s">
        <v>79</v>
      </c>
      <c r="C156" s="13">
        <v>10000</v>
      </c>
      <c r="D156" s="13"/>
      <c r="E156" s="8">
        <f>D156+C156</f>
        <v>10000</v>
      </c>
      <c r="F156" s="8">
        <v>0</v>
      </c>
      <c r="G156" s="8">
        <v>0</v>
      </c>
      <c r="H156" s="8">
        <v>10000</v>
      </c>
      <c r="I156" s="17"/>
      <c r="J156" s="17"/>
      <c r="K156" s="17"/>
      <c r="L156" s="17"/>
    </row>
    <row r="157" spans="1:13" s="6" customFormat="1" ht="18.75">
      <c r="A157" s="22"/>
      <c r="B157" s="9" t="s">
        <v>4</v>
      </c>
      <c r="C157" s="14">
        <f>SUM(C156:C156)</f>
        <v>10000</v>
      </c>
      <c r="D157" s="14">
        <f>SUM(D156:D156)</f>
        <v>0</v>
      </c>
      <c r="E157" s="14">
        <f>SUM(E156:E156)</f>
        <v>10000</v>
      </c>
      <c r="F157" s="14">
        <f>SUM(F156:F156)</f>
        <v>0</v>
      </c>
      <c r="G157" s="14">
        <f>SUM(G156:G156)</f>
        <v>0</v>
      </c>
      <c r="H157" s="14">
        <f>SUM(H156:H156)</f>
        <v>10000</v>
      </c>
      <c r="I157" s="17"/>
      <c r="J157" s="17"/>
      <c r="K157" s="17"/>
      <c r="L157" s="17"/>
      <c r="M157" s="17"/>
    </row>
    <row r="158" spans="1:12" ht="37.5">
      <c r="A158" s="20" t="s">
        <v>95</v>
      </c>
      <c r="B158" s="7" t="s">
        <v>79</v>
      </c>
      <c r="C158" s="13">
        <v>80000</v>
      </c>
      <c r="D158" s="13"/>
      <c r="E158" s="8">
        <f>D158+C158</f>
        <v>80000</v>
      </c>
      <c r="F158" s="8">
        <v>0</v>
      </c>
      <c r="G158" s="8">
        <v>0</v>
      </c>
      <c r="H158" s="8">
        <v>80000</v>
      </c>
      <c r="I158" s="17"/>
      <c r="J158" s="17"/>
      <c r="K158" s="17"/>
      <c r="L158" s="17"/>
    </row>
    <row r="159" spans="1:12" ht="37.5">
      <c r="A159" s="21"/>
      <c r="B159" s="7" t="s">
        <v>96</v>
      </c>
      <c r="C159" s="13">
        <v>88600</v>
      </c>
      <c r="D159" s="13"/>
      <c r="E159" s="8">
        <f>D159+C159</f>
        <v>88600</v>
      </c>
      <c r="F159" s="8">
        <v>0</v>
      </c>
      <c r="G159" s="8">
        <v>0</v>
      </c>
      <c r="H159" s="8">
        <v>88600</v>
      </c>
      <c r="I159" s="17"/>
      <c r="J159" s="17"/>
      <c r="K159" s="17"/>
      <c r="L159" s="17"/>
    </row>
    <row r="160" spans="1:13" s="6" customFormat="1" ht="18.75">
      <c r="A160" s="22"/>
      <c r="B160" s="9" t="s">
        <v>4</v>
      </c>
      <c r="C160" s="14">
        <f>SUM(C158:C159)</f>
        <v>168600</v>
      </c>
      <c r="D160" s="14">
        <f>SUM(D158:D159)</f>
        <v>0</v>
      </c>
      <c r="E160" s="14">
        <f>SUM(E158:E159)</f>
        <v>168600</v>
      </c>
      <c r="F160" s="14">
        <f>SUM(F158:F159)</f>
        <v>0</v>
      </c>
      <c r="G160" s="14">
        <f>SUM(G158:G159)</f>
        <v>0</v>
      </c>
      <c r="H160" s="14">
        <f>SUM(H158:H159)</f>
        <v>168600</v>
      </c>
      <c r="I160" s="17"/>
      <c r="J160" s="17"/>
      <c r="K160" s="17"/>
      <c r="L160" s="17"/>
      <c r="M160" s="17"/>
    </row>
    <row r="161" spans="1:13" s="6" customFormat="1" ht="18.75">
      <c r="A161" s="19" t="s">
        <v>39</v>
      </c>
      <c r="B161" s="19"/>
      <c r="C161" s="5">
        <f>C162+C172</f>
        <v>338150.39</v>
      </c>
      <c r="D161" s="5">
        <f>D162+D172</f>
        <v>279973.06</v>
      </c>
      <c r="E161" s="5">
        <f>E162+E172</f>
        <v>618123.45</v>
      </c>
      <c r="F161" s="5">
        <f>F162+F172</f>
        <v>239213.77000000002</v>
      </c>
      <c r="G161" s="5">
        <f>G162+G172</f>
        <v>317097.32999999996</v>
      </c>
      <c r="H161" s="5">
        <f>H162+H172</f>
        <v>61812.350000000006</v>
      </c>
      <c r="I161" s="17"/>
      <c r="J161" s="17"/>
      <c r="K161" s="17"/>
      <c r="L161" s="17"/>
      <c r="M161" s="17"/>
    </row>
    <row r="162" spans="1:13" s="6" customFormat="1" ht="18.75">
      <c r="A162" s="27" t="s">
        <v>86</v>
      </c>
      <c r="B162" s="28"/>
      <c r="C162" s="5">
        <f>C167+C171</f>
        <v>338150.39</v>
      </c>
      <c r="D162" s="5">
        <f>D167+D171</f>
        <v>279973.06</v>
      </c>
      <c r="E162" s="5">
        <f>E167+E171</f>
        <v>618123.45</v>
      </c>
      <c r="F162" s="5">
        <f>F167+F171</f>
        <v>239213.77000000002</v>
      </c>
      <c r="G162" s="5">
        <f>G167+G171</f>
        <v>317097.32999999996</v>
      </c>
      <c r="H162" s="5">
        <f>H167+H171</f>
        <v>61812.350000000006</v>
      </c>
      <c r="I162" s="17"/>
      <c r="J162" s="17"/>
      <c r="K162" s="17"/>
      <c r="L162" s="17"/>
      <c r="M162" s="17"/>
    </row>
    <row r="163" spans="1:12" ht="18.75" customHeight="1">
      <c r="A163" s="20" t="s">
        <v>40</v>
      </c>
      <c r="B163" s="7" t="s">
        <v>83</v>
      </c>
      <c r="C163" s="13">
        <v>15327.57</v>
      </c>
      <c r="D163" s="13"/>
      <c r="E163" s="8">
        <f>D163+C163</f>
        <v>15327.57</v>
      </c>
      <c r="F163" s="8">
        <v>5931.77</v>
      </c>
      <c r="G163" s="8">
        <v>7863.04</v>
      </c>
      <c r="H163" s="8">
        <v>1532.76</v>
      </c>
      <c r="I163" s="17"/>
      <c r="J163" s="17"/>
      <c r="K163" s="17"/>
      <c r="L163" s="17"/>
    </row>
    <row r="164" spans="1:12" ht="18.75">
      <c r="A164" s="21"/>
      <c r="B164" s="7" t="s">
        <v>6</v>
      </c>
      <c r="C164" s="13">
        <v>3899.77</v>
      </c>
      <c r="D164" s="13"/>
      <c r="E164" s="8">
        <f>D164+C164</f>
        <v>3899.77</v>
      </c>
      <c r="F164" s="8">
        <v>1509.21</v>
      </c>
      <c r="G164" s="8">
        <v>2000.58</v>
      </c>
      <c r="H164" s="8">
        <v>389.98</v>
      </c>
      <c r="I164" s="17"/>
      <c r="J164" s="17"/>
      <c r="K164" s="17"/>
      <c r="L164" s="17"/>
    </row>
    <row r="165" spans="1:12" ht="18.75">
      <c r="A165" s="21"/>
      <c r="B165" s="7" t="s">
        <v>11</v>
      </c>
      <c r="C165" s="13"/>
      <c r="D165" s="13">
        <v>26689.59</v>
      </c>
      <c r="E165" s="8">
        <f>D165+C165</f>
        <v>26689.59</v>
      </c>
      <c r="F165" s="8">
        <v>10328.87</v>
      </c>
      <c r="G165" s="8">
        <v>13691.76</v>
      </c>
      <c r="H165" s="8">
        <v>2668.96</v>
      </c>
      <c r="I165" s="17"/>
      <c r="J165" s="17"/>
      <c r="K165" s="17"/>
      <c r="L165" s="17"/>
    </row>
    <row r="166" spans="1:12" ht="18.75">
      <c r="A166" s="21"/>
      <c r="B166" s="7" t="s">
        <v>9</v>
      </c>
      <c r="C166" s="13">
        <v>261203.3</v>
      </c>
      <c r="D166" s="13"/>
      <c r="E166" s="8">
        <f>D166+C166</f>
        <v>261203.3</v>
      </c>
      <c r="F166" s="8">
        <v>101085.67</v>
      </c>
      <c r="G166" s="8">
        <v>133997.3</v>
      </c>
      <c r="H166" s="8">
        <v>26120.33</v>
      </c>
      <c r="I166" s="17"/>
      <c r="J166" s="17"/>
      <c r="K166" s="17"/>
      <c r="L166" s="17"/>
    </row>
    <row r="167" spans="1:13" s="6" customFormat="1" ht="18.75">
      <c r="A167" s="22"/>
      <c r="B167" s="9" t="s">
        <v>4</v>
      </c>
      <c r="C167" s="14">
        <f>C166+C165+C164+C163</f>
        <v>280430.64</v>
      </c>
      <c r="D167" s="14">
        <f>D166+D165+D164+D163</f>
        <v>26689.59</v>
      </c>
      <c r="E167" s="11">
        <f>SUM(E163:E166)</f>
        <v>307120.23</v>
      </c>
      <c r="F167" s="11">
        <f>SUM(F163:F166)</f>
        <v>118855.52</v>
      </c>
      <c r="G167" s="11">
        <f>SUM(G163:G166)</f>
        <v>157552.68</v>
      </c>
      <c r="H167" s="11">
        <f>SUM(H163:H166)</f>
        <v>30712.030000000002</v>
      </c>
      <c r="I167" s="17"/>
      <c r="J167" s="17"/>
      <c r="K167" s="17"/>
      <c r="L167" s="17"/>
      <c r="M167" s="17"/>
    </row>
    <row r="168" spans="1:12" ht="18.75" customHeight="1">
      <c r="A168" s="20" t="s">
        <v>41</v>
      </c>
      <c r="B168" s="7" t="s">
        <v>83</v>
      </c>
      <c r="C168" s="13">
        <v>46020.46</v>
      </c>
      <c r="D168" s="13"/>
      <c r="E168" s="8">
        <f>D168+C168</f>
        <v>46020.46</v>
      </c>
      <c r="F168" s="8">
        <v>17809.91</v>
      </c>
      <c r="G168" s="8">
        <v>23608.5</v>
      </c>
      <c r="H168" s="8">
        <v>4602.05</v>
      </c>
      <c r="I168" s="17"/>
      <c r="J168" s="17"/>
      <c r="K168" s="17"/>
      <c r="L168" s="17"/>
    </row>
    <row r="169" spans="1:12" ht="18.75">
      <c r="A169" s="21"/>
      <c r="B169" s="7" t="s">
        <v>6</v>
      </c>
      <c r="C169" s="13">
        <v>11699.29</v>
      </c>
      <c r="D169" s="13"/>
      <c r="E169" s="8">
        <f>D169+C169</f>
        <v>11699.29</v>
      </c>
      <c r="F169" s="8">
        <v>4527.62</v>
      </c>
      <c r="G169" s="8">
        <v>6001.74</v>
      </c>
      <c r="H169" s="8">
        <v>1169.93</v>
      </c>
      <c r="I169" s="17"/>
      <c r="J169" s="17"/>
      <c r="K169" s="17"/>
      <c r="L169" s="17"/>
    </row>
    <row r="170" spans="1:12" ht="18.75">
      <c r="A170" s="21"/>
      <c r="B170" s="7" t="s">
        <v>35</v>
      </c>
      <c r="C170" s="13"/>
      <c r="D170" s="13">
        <v>253283.47</v>
      </c>
      <c r="E170" s="8">
        <f>D170+C170</f>
        <v>253283.47</v>
      </c>
      <c r="F170" s="8">
        <v>98020.72</v>
      </c>
      <c r="G170" s="8">
        <v>129934.41</v>
      </c>
      <c r="H170" s="8">
        <v>25328.34</v>
      </c>
      <c r="I170" s="17"/>
      <c r="J170" s="17"/>
      <c r="K170" s="17"/>
      <c r="L170" s="17"/>
    </row>
    <row r="171" spans="1:13" s="6" customFormat="1" ht="18.75">
      <c r="A171" s="22"/>
      <c r="B171" s="9" t="s">
        <v>4</v>
      </c>
      <c r="C171" s="14">
        <f>C170+C169+C168</f>
        <v>57719.75</v>
      </c>
      <c r="D171" s="14">
        <f>D170+D169+D168</f>
        <v>253283.47</v>
      </c>
      <c r="E171" s="5">
        <f>SUM(E168:E170)</f>
        <v>311003.22</v>
      </c>
      <c r="F171" s="5">
        <f>SUM(F168:F170)</f>
        <v>120358.25</v>
      </c>
      <c r="G171" s="5">
        <f>SUM(G168:G170)</f>
        <v>159544.65</v>
      </c>
      <c r="H171" s="5">
        <f>SUM(H168:H170)</f>
        <v>31100.32</v>
      </c>
      <c r="I171" s="17"/>
      <c r="J171" s="17"/>
      <c r="K171" s="17"/>
      <c r="L171" s="17"/>
      <c r="M171" s="17"/>
    </row>
    <row r="172" spans="1:13" s="6" customFormat="1" ht="18.75">
      <c r="A172" s="27" t="s">
        <v>87</v>
      </c>
      <c r="B172" s="28"/>
      <c r="C172" s="14">
        <v>0</v>
      </c>
      <c r="D172" s="14">
        <v>0</v>
      </c>
      <c r="E172" s="5">
        <v>0</v>
      </c>
      <c r="F172" s="5">
        <v>0</v>
      </c>
      <c r="G172" s="5">
        <v>0</v>
      </c>
      <c r="H172" s="5">
        <v>0</v>
      </c>
      <c r="I172" s="17"/>
      <c r="J172" s="17"/>
      <c r="K172" s="17"/>
      <c r="L172" s="17"/>
      <c r="M172" s="17"/>
    </row>
    <row r="173" spans="1:13" s="6" customFormat="1" ht="18.75">
      <c r="A173" s="19" t="s">
        <v>42</v>
      </c>
      <c r="B173" s="19"/>
      <c r="C173" s="5">
        <f>C174+C179</f>
        <v>38454.7</v>
      </c>
      <c r="D173" s="5">
        <f>D174+D179</f>
        <v>201438.4</v>
      </c>
      <c r="E173" s="5">
        <f>E174+E179</f>
        <v>239893.09999999998</v>
      </c>
      <c r="F173" s="5">
        <f>F174+F179</f>
        <v>92838.62999999999</v>
      </c>
      <c r="G173" s="5">
        <f>G174+G179</f>
        <v>123065.16</v>
      </c>
      <c r="H173" s="5">
        <f>H174+H179</f>
        <v>23989.309999999998</v>
      </c>
      <c r="I173" s="17"/>
      <c r="J173" s="17"/>
      <c r="K173" s="17"/>
      <c r="L173" s="17"/>
      <c r="M173" s="17"/>
    </row>
    <row r="174" spans="1:13" s="6" customFormat="1" ht="18.75">
      <c r="A174" s="27" t="s">
        <v>86</v>
      </c>
      <c r="B174" s="28"/>
      <c r="C174" s="5">
        <f>C178</f>
        <v>38454.7</v>
      </c>
      <c r="D174" s="5">
        <f>D178</f>
        <v>201438.4</v>
      </c>
      <c r="E174" s="5">
        <f>E178</f>
        <v>239893.09999999998</v>
      </c>
      <c r="F174" s="5">
        <f>F178</f>
        <v>92838.62999999999</v>
      </c>
      <c r="G174" s="5">
        <f>G178</f>
        <v>123065.16</v>
      </c>
      <c r="H174" s="5">
        <f>H178</f>
        <v>23989.309999999998</v>
      </c>
      <c r="I174" s="17"/>
      <c r="J174" s="17"/>
      <c r="K174" s="17"/>
      <c r="L174" s="17"/>
      <c r="M174" s="17"/>
    </row>
    <row r="175" spans="1:12" ht="18.75" customHeight="1">
      <c r="A175" s="20" t="s">
        <v>43</v>
      </c>
      <c r="B175" s="7" t="s">
        <v>83</v>
      </c>
      <c r="C175" s="13">
        <v>30655.16</v>
      </c>
      <c r="D175" s="13"/>
      <c r="E175" s="8">
        <f>D175+C175</f>
        <v>30655.16</v>
      </c>
      <c r="F175" s="8">
        <v>11863.55</v>
      </c>
      <c r="G175" s="8">
        <v>15726.1</v>
      </c>
      <c r="H175" s="8">
        <v>3065.51</v>
      </c>
      <c r="I175" s="17"/>
      <c r="J175" s="17"/>
      <c r="K175" s="17"/>
      <c r="L175" s="17"/>
    </row>
    <row r="176" spans="1:12" ht="18.75">
      <c r="A176" s="21"/>
      <c r="B176" s="7" t="s">
        <v>6</v>
      </c>
      <c r="C176" s="13">
        <v>7799.54</v>
      </c>
      <c r="D176" s="13"/>
      <c r="E176" s="8">
        <f>D176+C176</f>
        <v>7799.54</v>
      </c>
      <c r="F176" s="8">
        <v>3018.43</v>
      </c>
      <c r="G176" s="8">
        <v>4001.16</v>
      </c>
      <c r="H176" s="8">
        <v>779.95</v>
      </c>
      <c r="I176" s="17"/>
      <c r="J176" s="17"/>
      <c r="K176" s="17"/>
      <c r="L176" s="17"/>
    </row>
    <row r="177" spans="1:12" ht="18.75">
      <c r="A177" s="21"/>
      <c r="B177" s="7" t="s">
        <v>35</v>
      </c>
      <c r="C177" s="13"/>
      <c r="D177" s="13">
        <v>201438.4</v>
      </c>
      <c r="E177" s="8">
        <f>D177+C177</f>
        <v>201438.4</v>
      </c>
      <c r="F177" s="8">
        <v>77956.65</v>
      </c>
      <c r="G177" s="8">
        <v>103337.9</v>
      </c>
      <c r="H177" s="8">
        <v>20143.85</v>
      </c>
      <c r="I177" s="17"/>
      <c r="J177" s="17"/>
      <c r="K177" s="17"/>
      <c r="L177" s="17"/>
    </row>
    <row r="178" spans="1:13" s="6" customFormat="1" ht="18.75">
      <c r="A178" s="22"/>
      <c r="B178" s="9" t="s">
        <v>4</v>
      </c>
      <c r="C178" s="14">
        <f>C177+C176+C175</f>
        <v>38454.7</v>
      </c>
      <c r="D178" s="14">
        <f>D177+D176+D175</f>
        <v>201438.4</v>
      </c>
      <c r="E178" s="5">
        <f>SUM(E175:E177)</f>
        <v>239893.09999999998</v>
      </c>
      <c r="F178" s="5">
        <f>SUM(F175:F177)</f>
        <v>92838.62999999999</v>
      </c>
      <c r="G178" s="5">
        <f>SUM(G175:G177)</f>
        <v>123065.16</v>
      </c>
      <c r="H178" s="5">
        <f>SUM(H175:H177)</f>
        <v>23989.309999999998</v>
      </c>
      <c r="I178" s="17"/>
      <c r="J178" s="17"/>
      <c r="K178" s="17"/>
      <c r="L178" s="17"/>
      <c r="M178" s="17"/>
    </row>
    <row r="179" spans="1:13" s="6" customFormat="1" ht="18.75">
      <c r="A179" s="27" t="s">
        <v>87</v>
      </c>
      <c r="B179" s="28"/>
      <c r="C179" s="14">
        <v>0</v>
      </c>
      <c r="D179" s="14">
        <v>0</v>
      </c>
      <c r="E179" s="5">
        <v>0</v>
      </c>
      <c r="F179" s="5">
        <v>0</v>
      </c>
      <c r="G179" s="5">
        <v>0</v>
      </c>
      <c r="H179" s="5">
        <v>0</v>
      </c>
      <c r="I179" s="17"/>
      <c r="J179" s="17"/>
      <c r="K179" s="17"/>
      <c r="L179" s="17"/>
      <c r="M179" s="17"/>
    </row>
    <row r="180" spans="1:13" s="6" customFormat="1" ht="18.75">
      <c r="A180" s="19" t="s">
        <v>44</v>
      </c>
      <c r="B180" s="19"/>
      <c r="C180" s="5">
        <f>C181+C191</f>
        <v>378890.24</v>
      </c>
      <c r="D180" s="5">
        <f>D181+D191</f>
        <v>265789.73</v>
      </c>
      <c r="E180" s="5">
        <f>E181+E191</f>
        <v>644679.97</v>
      </c>
      <c r="F180" s="5">
        <f>F181+F191</f>
        <v>249491.15</v>
      </c>
      <c r="G180" s="5">
        <f>G181+G191</f>
        <v>330720.82</v>
      </c>
      <c r="H180" s="5">
        <f>H181+H191</f>
        <v>64468</v>
      </c>
      <c r="I180" s="17"/>
      <c r="J180" s="17"/>
      <c r="K180" s="17"/>
      <c r="L180" s="17"/>
      <c r="M180" s="17"/>
    </row>
    <row r="181" spans="1:13" s="6" customFormat="1" ht="18.75">
      <c r="A181" s="27" t="s">
        <v>86</v>
      </c>
      <c r="B181" s="28"/>
      <c r="C181" s="5">
        <f>C185+C190</f>
        <v>378890.24</v>
      </c>
      <c r="D181" s="5">
        <f>D185+D190</f>
        <v>265789.73</v>
      </c>
      <c r="E181" s="5">
        <f>E185+E190</f>
        <v>644679.97</v>
      </c>
      <c r="F181" s="5">
        <f>F185+F190</f>
        <v>249491.15</v>
      </c>
      <c r="G181" s="5">
        <f>G185+G190</f>
        <v>330720.82</v>
      </c>
      <c r="H181" s="5">
        <f>H185+H190</f>
        <v>64468</v>
      </c>
      <c r="I181" s="17"/>
      <c r="J181" s="17"/>
      <c r="K181" s="17"/>
      <c r="L181" s="17"/>
      <c r="M181" s="17"/>
    </row>
    <row r="182" spans="1:12" ht="18.75" customHeight="1">
      <c r="A182" s="20" t="s">
        <v>45</v>
      </c>
      <c r="B182" s="7" t="s">
        <v>83</v>
      </c>
      <c r="C182" s="13">
        <v>30655.16</v>
      </c>
      <c r="D182" s="13"/>
      <c r="E182" s="8">
        <f>D182+C182</f>
        <v>30655.16</v>
      </c>
      <c r="F182" s="8">
        <v>11863.55</v>
      </c>
      <c r="G182" s="8">
        <v>15726.1</v>
      </c>
      <c r="H182" s="8">
        <v>3065.51</v>
      </c>
      <c r="I182" s="17"/>
      <c r="J182" s="17"/>
      <c r="K182" s="17"/>
      <c r="L182" s="17"/>
    </row>
    <row r="183" spans="1:12" ht="18.75">
      <c r="A183" s="21"/>
      <c r="B183" s="7" t="s">
        <v>6</v>
      </c>
      <c r="C183" s="13">
        <v>7799.54</v>
      </c>
      <c r="D183" s="13"/>
      <c r="E183" s="8">
        <f>D183+C183</f>
        <v>7799.54</v>
      </c>
      <c r="F183" s="8">
        <v>3018.43</v>
      </c>
      <c r="G183" s="8">
        <v>4001.16</v>
      </c>
      <c r="H183" s="8">
        <v>779.95</v>
      </c>
      <c r="I183" s="17"/>
      <c r="J183" s="17"/>
      <c r="K183" s="17"/>
      <c r="L183" s="17"/>
    </row>
    <row r="184" spans="1:12" ht="18.75">
      <c r="A184" s="21"/>
      <c r="B184" s="7" t="s">
        <v>77</v>
      </c>
      <c r="C184" s="13"/>
      <c r="D184" s="13">
        <v>26814.76</v>
      </c>
      <c r="E184" s="8">
        <f>D184+C184</f>
        <v>26814.76</v>
      </c>
      <c r="F184" s="8">
        <v>10377.3</v>
      </c>
      <c r="G184" s="8">
        <v>13755.97</v>
      </c>
      <c r="H184" s="8">
        <v>2681.49</v>
      </c>
      <c r="I184" s="17"/>
      <c r="J184" s="17"/>
      <c r="K184" s="17"/>
      <c r="L184" s="17"/>
    </row>
    <row r="185" spans="1:13" s="6" customFormat="1" ht="18.75">
      <c r="A185" s="22"/>
      <c r="B185" s="9" t="s">
        <v>4</v>
      </c>
      <c r="C185" s="14">
        <f>C184+C183+C182</f>
        <v>38454.7</v>
      </c>
      <c r="D185" s="14">
        <f>D184+D183+D182</f>
        <v>26814.76</v>
      </c>
      <c r="E185" s="14">
        <f>SUM(E182:E184)</f>
        <v>65269.45999999999</v>
      </c>
      <c r="F185" s="14">
        <f>SUM(F182:F184)</f>
        <v>25259.28</v>
      </c>
      <c r="G185" s="14">
        <f>SUM(G182:G184)</f>
        <v>33483.23</v>
      </c>
      <c r="H185" s="14">
        <f>SUM(H182:H184)</f>
        <v>6526.95</v>
      </c>
      <c r="I185" s="17"/>
      <c r="J185" s="17"/>
      <c r="K185" s="17"/>
      <c r="L185" s="17"/>
      <c r="M185" s="17"/>
    </row>
    <row r="186" spans="1:12" ht="18.75" customHeight="1">
      <c r="A186" s="20" t="s">
        <v>46</v>
      </c>
      <c r="B186" s="7" t="s">
        <v>83</v>
      </c>
      <c r="C186" s="13">
        <v>30655.16</v>
      </c>
      <c r="D186" s="13"/>
      <c r="E186" s="8">
        <f>D186+C186</f>
        <v>30655.16</v>
      </c>
      <c r="F186" s="8">
        <v>11863.55</v>
      </c>
      <c r="G186" s="8">
        <v>15726.1</v>
      </c>
      <c r="H186" s="8">
        <v>3065.51</v>
      </c>
      <c r="I186" s="17"/>
      <c r="J186" s="17"/>
      <c r="K186" s="17"/>
      <c r="L186" s="17"/>
    </row>
    <row r="187" spans="1:12" ht="18.75">
      <c r="A187" s="21"/>
      <c r="B187" s="7" t="s">
        <v>6</v>
      </c>
      <c r="C187" s="13">
        <v>7799.54</v>
      </c>
      <c r="D187" s="13"/>
      <c r="E187" s="8">
        <f>D187+C187</f>
        <v>7799.54</v>
      </c>
      <c r="F187" s="8">
        <v>3018.43</v>
      </c>
      <c r="G187" s="8">
        <v>4001.16</v>
      </c>
      <c r="H187" s="8">
        <v>779.95</v>
      </c>
      <c r="I187" s="17"/>
      <c r="J187" s="17"/>
      <c r="K187" s="17"/>
      <c r="L187" s="17"/>
    </row>
    <row r="188" spans="1:12" ht="18.75">
      <c r="A188" s="21"/>
      <c r="B188" s="7" t="s">
        <v>61</v>
      </c>
      <c r="C188" s="13"/>
      <c r="D188" s="13">
        <v>238974.97</v>
      </c>
      <c r="E188" s="8">
        <f>D188+C188</f>
        <v>238974.97</v>
      </c>
      <c r="F188" s="8">
        <v>92483.31</v>
      </c>
      <c r="G188" s="8">
        <v>122594.16</v>
      </c>
      <c r="H188" s="8">
        <v>23897.5</v>
      </c>
      <c r="I188" s="17"/>
      <c r="J188" s="17"/>
      <c r="K188" s="17"/>
      <c r="L188" s="17"/>
    </row>
    <row r="189" spans="1:12" ht="18.75">
      <c r="A189" s="21"/>
      <c r="B189" s="7" t="s">
        <v>5</v>
      </c>
      <c r="C189" s="13">
        <v>301980.84</v>
      </c>
      <c r="D189" s="13"/>
      <c r="E189" s="8">
        <f>D189+C189</f>
        <v>301980.84</v>
      </c>
      <c r="F189" s="8">
        <v>116866.58</v>
      </c>
      <c r="G189" s="8">
        <v>154916.17</v>
      </c>
      <c r="H189" s="8">
        <v>30198.09</v>
      </c>
      <c r="I189" s="17"/>
      <c r="J189" s="17"/>
      <c r="K189" s="17"/>
      <c r="L189" s="17"/>
    </row>
    <row r="190" spans="1:13" s="6" customFormat="1" ht="18.75">
      <c r="A190" s="22"/>
      <c r="B190" s="9" t="s">
        <v>4</v>
      </c>
      <c r="C190" s="14">
        <f>C189+C188+C187+C186</f>
        <v>340435.54</v>
      </c>
      <c r="D190" s="14">
        <f>D189+D188+D187+D186</f>
        <v>238974.97</v>
      </c>
      <c r="E190" s="5">
        <f>SUM(E186:E189)</f>
        <v>579410.51</v>
      </c>
      <c r="F190" s="5">
        <f>SUM(F186:F189)</f>
        <v>224231.87</v>
      </c>
      <c r="G190" s="5">
        <f>SUM(G186:G189)</f>
        <v>297237.59</v>
      </c>
      <c r="H190" s="5">
        <f>SUM(H186:H189)</f>
        <v>57941.05</v>
      </c>
      <c r="I190" s="17"/>
      <c r="J190" s="17"/>
      <c r="K190" s="17"/>
      <c r="L190" s="17"/>
      <c r="M190" s="17"/>
    </row>
    <row r="191" spans="1:13" s="6" customFormat="1" ht="18.75">
      <c r="A191" s="27" t="s">
        <v>87</v>
      </c>
      <c r="B191" s="28"/>
      <c r="C191" s="14">
        <v>0</v>
      </c>
      <c r="D191" s="14">
        <v>0</v>
      </c>
      <c r="E191" s="5">
        <v>0</v>
      </c>
      <c r="F191" s="5">
        <v>0</v>
      </c>
      <c r="G191" s="5">
        <v>0</v>
      </c>
      <c r="H191" s="5">
        <v>0</v>
      </c>
      <c r="I191" s="17"/>
      <c r="J191" s="17"/>
      <c r="K191" s="17"/>
      <c r="L191" s="17"/>
      <c r="M191" s="17"/>
    </row>
    <row r="192" spans="1:13" s="6" customFormat="1" ht="18.75">
      <c r="A192" s="19" t="s">
        <v>47</v>
      </c>
      <c r="B192" s="19"/>
      <c r="C192" s="5">
        <f>C193+C228</f>
        <v>1416490.21</v>
      </c>
      <c r="D192" s="5">
        <f>D193+D228</f>
        <v>3653597.7600000002</v>
      </c>
      <c r="E192" s="5">
        <f>E193+E228</f>
        <v>5070087.97</v>
      </c>
      <c r="F192" s="5">
        <f>F193+F228</f>
        <v>1962124.04</v>
      </c>
      <c r="G192" s="5">
        <f>G193+G228</f>
        <v>2600955.13</v>
      </c>
      <c r="H192" s="5">
        <f>H193+H228</f>
        <v>507008.80000000005</v>
      </c>
      <c r="I192" s="17"/>
      <c r="J192" s="17"/>
      <c r="K192" s="17"/>
      <c r="L192" s="17"/>
      <c r="M192" s="17"/>
    </row>
    <row r="193" spans="1:13" s="6" customFormat="1" ht="18.75">
      <c r="A193" s="27" t="s">
        <v>86</v>
      </c>
      <c r="B193" s="28"/>
      <c r="C193" s="5">
        <f>C197+C201+C207+C213+C219+C223+C227</f>
        <v>1416490.21</v>
      </c>
      <c r="D193" s="5">
        <f>D197+D201+D207+D213+D219+D223+D227</f>
        <v>3653597.7600000002</v>
      </c>
      <c r="E193" s="5">
        <f>E197+E201+E207+E213+E219+E223+E227</f>
        <v>5070087.97</v>
      </c>
      <c r="F193" s="5">
        <f>F197+F201+F207+F213+F219+F223+F227</f>
        <v>1962124.04</v>
      </c>
      <c r="G193" s="5">
        <f>G197+G201+G207+G213+G219+G223+G227</f>
        <v>2600955.13</v>
      </c>
      <c r="H193" s="5">
        <f>H197+H201+H207+H213+H219+H223+H227</f>
        <v>507008.80000000005</v>
      </c>
      <c r="I193" s="17"/>
      <c r="J193" s="17"/>
      <c r="K193" s="17"/>
      <c r="L193" s="17"/>
      <c r="M193" s="17"/>
    </row>
    <row r="194" spans="1:12" ht="18.75" customHeight="1">
      <c r="A194" s="20" t="s">
        <v>48</v>
      </c>
      <c r="B194" s="7" t="s">
        <v>83</v>
      </c>
      <c r="C194" s="13">
        <v>30655.16</v>
      </c>
      <c r="D194" s="13"/>
      <c r="E194" s="8">
        <f>D194+C194</f>
        <v>30655.16</v>
      </c>
      <c r="F194" s="8">
        <v>11863.55</v>
      </c>
      <c r="G194" s="8">
        <v>15726.1</v>
      </c>
      <c r="H194" s="8">
        <v>3065.51</v>
      </c>
      <c r="I194" s="17"/>
      <c r="J194" s="17"/>
      <c r="K194" s="17"/>
      <c r="L194" s="17"/>
    </row>
    <row r="195" spans="1:12" ht="18.75">
      <c r="A195" s="21"/>
      <c r="B195" s="7" t="s">
        <v>6</v>
      </c>
      <c r="C195" s="13">
        <v>7799.54</v>
      </c>
      <c r="D195" s="13"/>
      <c r="E195" s="8">
        <f>D195+C195</f>
        <v>7799.54</v>
      </c>
      <c r="F195" s="8">
        <v>3018.43</v>
      </c>
      <c r="G195" s="8">
        <v>4001.16</v>
      </c>
      <c r="H195" s="8">
        <v>779.95</v>
      </c>
      <c r="I195" s="17"/>
      <c r="J195" s="17"/>
      <c r="K195" s="17"/>
      <c r="L195" s="17"/>
    </row>
    <row r="196" spans="1:12" ht="18.75">
      <c r="A196" s="21"/>
      <c r="B196" s="7" t="s">
        <v>5</v>
      </c>
      <c r="C196" s="13">
        <v>225551.09</v>
      </c>
      <c r="D196" s="13"/>
      <c r="E196" s="8">
        <f>D196+C196</f>
        <v>225551.09</v>
      </c>
      <c r="F196" s="8">
        <v>87288.26</v>
      </c>
      <c r="G196" s="8">
        <v>115707.71</v>
      </c>
      <c r="H196" s="8">
        <v>22555.12</v>
      </c>
      <c r="I196" s="17"/>
      <c r="J196" s="17"/>
      <c r="K196" s="17"/>
      <c r="L196" s="17"/>
    </row>
    <row r="197" spans="1:13" s="6" customFormat="1" ht="18.75">
      <c r="A197" s="22"/>
      <c r="B197" s="9" t="s">
        <v>4</v>
      </c>
      <c r="C197" s="14">
        <f>C196+C195+C194</f>
        <v>264005.79</v>
      </c>
      <c r="D197" s="14">
        <f>D196+D195+D194</f>
        <v>0</v>
      </c>
      <c r="E197" s="5">
        <f>SUM(E194:E196)</f>
        <v>264005.79</v>
      </c>
      <c r="F197" s="5">
        <f>SUM(F194:F196)</f>
        <v>102170.23999999999</v>
      </c>
      <c r="G197" s="5">
        <f>SUM(G194:G196)</f>
        <v>135434.97</v>
      </c>
      <c r="H197" s="5">
        <f>SUM(H194:H196)</f>
        <v>26400.579999999998</v>
      </c>
      <c r="I197" s="17"/>
      <c r="J197" s="17"/>
      <c r="K197" s="17"/>
      <c r="L197" s="17"/>
      <c r="M197" s="17"/>
    </row>
    <row r="198" spans="1:12" ht="18.75" customHeight="1">
      <c r="A198" s="20" t="s">
        <v>49</v>
      </c>
      <c r="B198" s="7" t="s">
        <v>83</v>
      </c>
      <c r="C198" s="13">
        <v>30655.16</v>
      </c>
      <c r="D198" s="13"/>
      <c r="E198" s="8">
        <f>D198+C198</f>
        <v>30655.16</v>
      </c>
      <c r="F198" s="8">
        <v>11863.55</v>
      </c>
      <c r="G198" s="8">
        <v>15726.1</v>
      </c>
      <c r="H198" s="8">
        <v>3065.51</v>
      </c>
      <c r="I198" s="17"/>
      <c r="J198" s="17"/>
      <c r="K198" s="17"/>
      <c r="L198" s="17"/>
    </row>
    <row r="199" spans="1:12" ht="18.75">
      <c r="A199" s="21"/>
      <c r="B199" s="7" t="s">
        <v>6</v>
      </c>
      <c r="C199" s="13">
        <v>7799.54</v>
      </c>
      <c r="D199" s="13"/>
      <c r="E199" s="8">
        <f>D199+C199</f>
        <v>7799.54</v>
      </c>
      <c r="F199" s="8">
        <v>3018.43</v>
      </c>
      <c r="G199" s="8">
        <v>4001.16</v>
      </c>
      <c r="H199" s="8">
        <v>779.95</v>
      </c>
      <c r="I199" s="17"/>
      <c r="J199" s="17"/>
      <c r="K199" s="17"/>
      <c r="L199" s="17"/>
    </row>
    <row r="200" spans="1:12" ht="18.75">
      <c r="A200" s="21"/>
      <c r="B200" s="7" t="s">
        <v>5</v>
      </c>
      <c r="C200" s="13">
        <v>335095.01</v>
      </c>
      <c r="D200" s="13"/>
      <c r="E200" s="8">
        <f>D200+C200</f>
        <v>335095.01</v>
      </c>
      <c r="F200" s="8">
        <v>129681.76</v>
      </c>
      <c r="G200" s="8">
        <v>171903.74</v>
      </c>
      <c r="H200" s="8">
        <v>33509.51</v>
      </c>
      <c r="I200" s="17"/>
      <c r="J200" s="17"/>
      <c r="K200" s="17"/>
      <c r="L200" s="17"/>
    </row>
    <row r="201" spans="1:13" s="6" customFormat="1" ht="18.75">
      <c r="A201" s="22"/>
      <c r="B201" s="9" t="s">
        <v>4</v>
      </c>
      <c r="C201" s="14">
        <f>C200+C199+C198</f>
        <v>373549.70999999996</v>
      </c>
      <c r="D201" s="14">
        <f>D200+D199+D198</f>
        <v>0</v>
      </c>
      <c r="E201" s="5">
        <f>SUM(E198:E200)</f>
        <v>373549.71</v>
      </c>
      <c r="F201" s="5">
        <f>SUM(F198:F200)</f>
        <v>144563.74</v>
      </c>
      <c r="G201" s="5">
        <f>SUM(G198:G200)</f>
        <v>191631</v>
      </c>
      <c r="H201" s="5">
        <f>SUM(H198:H200)</f>
        <v>37354.97</v>
      </c>
      <c r="I201" s="17"/>
      <c r="J201" s="17"/>
      <c r="K201" s="17"/>
      <c r="L201" s="17"/>
      <c r="M201" s="17"/>
    </row>
    <row r="202" spans="1:12" ht="18.75" customHeight="1">
      <c r="A202" s="20" t="s">
        <v>50</v>
      </c>
      <c r="B202" s="7" t="s">
        <v>83</v>
      </c>
      <c r="C202" s="13">
        <v>30655.16</v>
      </c>
      <c r="D202" s="13"/>
      <c r="E202" s="8">
        <f>D202+C202</f>
        <v>30655.16</v>
      </c>
      <c r="F202" s="8">
        <v>11863.55</v>
      </c>
      <c r="G202" s="8">
        <v>15726.1</v>
      </c>
      <c r="H202" s="8">
        <v>3065.51</v>
      </c>
      <c r="I202" s="17"/>
      <c r="J202" s="17"/>
      <c r="K202" s="17"/>
      <c r="L202" s="17"/>
    </row>
    <row r="203" spans="1:12" ht="18.75">
      <c r="A203" s="21"/>
      <c r="B203" s="7" t="s">
        <v>6</v>
      </c>
      <c r="C203" s="13">
        <v>7799.54</v>
      </c>
      <c r="D203" s="13"/>
      <c r="E203" s="8">
        <f>D203+C203</f>
        <v>7799.54</v>
      </c>
      <c r="F203" s="8">
        <v>3018.42</v>
      </c>
      <c r="G203" s="8">
        <v>4001.16</v>
      </c>
      <c r="H203" s="8">
        <v>779.96</v>
      </c>
      <c r="I203" s="17"/>
      <c r="J203" s="17"/>
      <c r="K203" s="17"/>
      <c r="L203" s="17"/>
    </row>
    <row r="204" spans="1:12" ht="18.75">
      <c r="A204" s="21"/>
      <c r="B204" s="7" t="s">
        <v>11</v>
      </c>
      <c r="C204" s="13"/>
      <c r="D204" s="13">
        <v>26071.72</v>
      </c>
      <c r="E204" s="8">
        <f>D204+C204</f>
        <v>26071.72</v>
      </c>
      <c r="F204" s="8">
        <v>10089.76</v>
      </c>
      <c r="G204" s="8">
        <v>13374.79</v>
      </c>
      <c r="H204" s="8">
        <v>2607.17</v>
      </c>
      <c r="I204" s="17"/>
      <c r="J204" s="17"/>
      <c r="K204" s="17"/>
      <c r="L204" s="17"/>
    </row>
    <row r="205" spans="1:12" ht="18.75">
      <c r="A205" s="21"/>
      <c r="B205" s="7" t="s">
        <v>3</v>
      </c>
      <c r="C205" s="13"/>
      <c r="D205" s="13">
        <v>100193.71</v>
      </c>
      <c r="E205" s="8">
        <f>D205+C205</f>
        <v>100193.71</v>
      </c>
      <c r="F205" s="8">
        <v>38774.97</v>
      </c>
      <c r="G205" s="8">
        <v>51399.37</v>
      </c>
      <c r="H205" s="8">
        <v>10019.37</v>
      </c>
      <c r="I205" s="17"/>
      <c r="J205" s="17"/>
      <c r="K205" s="17"/>
      <c r="L205" s="17"/>
    </row>
    <row r="206" spans="1:12" ht="18.75">
      <c r="A206" s="21"/>
      <c r="B206" s="7" t="s">
        <v>35</v>
      </c>
      <c r="C206" s="13"/>
      <c r="D206" s="13">
        <v>186684.48</v>
      </c>
      <c r="E206" s="8">
        <f>D206+C206</f>
        <v>186684.48</v>
      </c>
      <c r="F206" s="8">
        <v>72246.88</v>
      </c>
      <c r="G206" s="8">
        <v>95769.14</v>
      </c>
      <c r="H206" s="8">
        <v>18668.46</v>
      </c>
      <c r="I206" s="17"/>
      <c r="J206" s="17"/>
      <c r="K206" s="17"/>
      <c r="L206" s="17"/>
    </row>
    <row r="207" spans="1:13" s="6" customFormat="1" ht="18.75">
      <c r="A207" s="22"/>
      <c r="B207" s="9" t="s">
        <v>4</v>
      </c>
      <c r="C207" s="14">
        <f>C206+C205+C204+C203+C202</f>
        <v>38454.7</v>
      </c>
      <c r="D207" s="14">
        <f>D206+D205+D204+D203+D202</f>
        <v>312949.91000000003</v>
      </c>
      <c r="E207" s="5">
        <f>SUM(E202:E206)</f>
        <v>351404.61</v>
      </c>
      <c r="F207" s="5">
        <f>SUM(F202:F206)</f>
        <v>135993.58000000002</v>
      </c>
      <c r="G207" s="5">
        <f>SUM(G202:G206)</f>
        <v>180270.56</v>
      </c>
      <c r="H207" s="5">
        <f>SUM(H202:H206)</f>
        <v>35140.47</v>
      </c>
      <c r="I207" s="17"/>
      <c r="J207" s="17"/>
      <c r="K207" s="17"/>
      <c r="L207" s="17"/>
      <c r="M207" s="17"/>
    </row>
    <row r="208" spans="1:12" ht="18.75" customHeight="1">
      <c r="A208" s="20" t="s">
        <v>51</v>
      </c>
      <c r="B208" s="7" t="s">
        <v>83</v>
      </c>
      <c r="C208" s="13">
        <v>46020.46</v>
      </c>
      <c r="D208" s="13"/>
      <c r="E208" s="8">
        <f>D208+C208</f>
        <v>46020.46</v>
      </c>
      <c r="F208" s="8">
        <v>17809.91</v>
      </c>
      <c r="G208" s="8">
        <v>23608.5</v>
      </c>
      <c r="H208" s="8">
        <v>4602.05</v>
      </c>
      <c r="I208" s="17"/>
      <c r="J208" s="17"/>
      <c r="K208" s="17"/>
      <c r="L208" s="17"/>
    </row>
    <row r="209" spans="1:12" ht="18.75">
      <c r="A209" s="21"/>
      <c r="B209" s="7" t="s">
        <v>6</v>
      </c>
      <c r="C209" s="13">
        <v>11699.29</v>
      </c>
      <c r="D209" s="13"/>
      <c r="E209" s="8">
        <f>D209+C209</f>
        <v>11699.29</v>
      </c>
      <c r="F209" s="8">
        <v>4527.62</v>
      </c>
      <c r="G209" s="8">
        <v>6001.74</v>
      </c>
      <c r="H209" s="8">
        <v>1169.93</v>
      </c>
      <c r="I209" s="17"/>
      <c r="J209" s="17"/>
      <c r="K209" s="17"/>
      <c r="L209" s="17"/>
    </row>
    <row r="210" spans="1:12" ht="18.75">
      <c r="A210" s="21"/>
      <c r="B210" s="7" t="s">
        <v>11</v>
      </c>
      <c r="C210" s="13"/>
      <c r="D210" s="13">
        <v>35171.81</v>
      </c>
      <c r="E210" s="8">
        <f>D210+C210</f>
        <v>35171.81</v>
      </c>
      <c r="F210" s="8">
        <v>13611.49</v>
      </c>
      <c r="G210" s="8">
        <v>18043.14</v>
      </c>
      <c r="H210" s="8">
        <v>3517.18</v>
      </c>
      <c r="I210" s="17"/>
      <c r="J210" s="17"/>
      <c r="K210" s="17"/>
      <c r="L210" s="17"/>
    </row>
    <row r="211" spans="1:12" ht="18.75">
      <c r="A211" s="21"/>
      <c r="B211" s="7" t="s">
        <v>3</v>
      </c>
      <c r="C211" s="13"/>
      <c r="D211" s="13">
        <v>130034.29</v>
      </c>
      <c r="E211" s="8">
        <f>D211+C211</f>
        <v>130034.29</v>
      </c>
      <c r="F211" s="8">
        <v>50323.27</v>
      </c>
      <c r="G211" s="8">
        <v>66707.59</v>
      </c>
      <c r="H211" s="8">
        <v>13003.43</v>
      </c>
      <c r="I211" s="17"/>
      <c r="J211" s="17"/>
      <c r="K211" s="17"/>
      <c r="L211" s="17"/>
    </row>
    <row r="212" spans="1:12" ht="18.75">
      <c r="A212" s="21"/>
      <c r="B212" s="7" t="s">
        <v>61</v>
      </c>
      <c r="C212" s="13"/>
      <c r="D212" s="13">
        <v>2716751.59</v>
      </c>
      <c r="E212" s="8">
        <f>D212+C212</f>
        <v>2716751.59</v>
      </c>
      <c r="F212" s="8">
        <v>1051382.88</v>
      </c>
      <c r="G212" s="8">
        <v>1393693.56</v>
      </c>
      <c r="H212" s="8">
        <v>271675.15</v>
      </c>
      <c r="I212" s="17"/>
      <c r="J212" s="17"/>
      <c r="K212" s="17"/>
      <c r="L212" s="17"/>
    </row>
    <row r="213" spans="1:13" s="6" customFormat="1" ht="18.75">
      <c r="A213" s="22"/>
      <c r="B213" s="9" t="s">
        <v>4</v>
      </c>
      <c r="C213" s="14">
        <f>C210+C209+C208+C211+C212</f>
        <v>57719.75</v>
      </c>
      <c r="D213" s="14">
        <f>D210+D209+D208+D211+D212</f>
        <v>2881957.69</v>
      </c>
      <c r="E213" s="5">
        <f>SUM(E208:E212)</f>
        <v>2939677.44</v>
      </c>
      <c r="F213" s="5">
        <f>SUM(F208:F212)</f>
        <v>1137655.17</v>
      </c>
      <c r="G213" s="5">
        <f>SUM(G208:G212)</f>
        <v>1508054.53</v>
      </c>
      <c r="H213" s="5">
        <f>SUM(H208:H212)</f>
        <v>293967.74000000005</v>
      </c>
      <c r="I213" s="17"/>
      <c r="J213" s="17"/>
      <c r="K213" s="17"/>
      <c r="L213" s="17"/>
      <c r="M213" s="17"/>
    </row>
    <row r="214" spans="1:12" ht="18.75" customHeight="1">
      <c r="A214" s="20" t="s">
        <v>52</v>
      </c>
      <c r="B214" s="7" t="s">
        <v>83</v>
      </c>
      <c r="C214" s="13">
        <v>46020.46</v>
      </c>
      <c r="D214" s="13"/>
      <c r="E214" s="8">
        <f>D214+C214</f>
        <v>46020.46</v>
      </c>
      <c r="F214" s="8">
        <v>17809.91</v>
      </c>
      <c r="G214" s="8">
        <v>23608.5</v>
      </c>
      <c r="H214" s="8">
        <v>4602.05</v>
      </c>
      <c r="I214" s="17"/>
      <c r="J214" s="17"/>
      <c r="K214" s="17"/>
      <c r="L214" s="17"/>
    </row>
    <row r="215" spans="1:12" ht="18.75">
      <c r="A215" s="21"/>
      <c r="B215" s="7" t="s">
        <v>6</v>
      </c>
      <c r="C215" s="13">
        <v>11699.29</v>
      </c>
      <c r="D215" s="13"/>
      <c r="E215" s="8">
        <f>D215+C215</f>
        <v>11699.29</v>
      </c>
      <c r="F215" s="8">
        <v>4527.62</v>
      </c>
      <c r="G215" s="8">
        <v>6001.74</v>
      </c>
      <c r="H215" s="8">
        <v>1169.93</v>
      </c>
      <c r="I215" s="17"/>
      <c r="J215" s="17"/>
      <c r="K215" s="17"/>
      <c r="L215" s="17"/>
    </row>
    <row r="216" spans="1:12" ht="18.75">
      <c r="A216" s="21"/>
      <c r="B216" s="7" t="s">
        <v>11</v>
      </c>
      <c r="C216" s="13"/>
      <c r="D216" s="13">
        <v>36003.65</v>
      </c>
      <c r="E216" s="8">
        <f>D216+C216</f>
        <v>36003.65</v>
      </c>
      <c r="F216" s="8">
        <v>13933.41</v>
      </c>
      <c r="G216" s="8">
        <v>18469.88</v>
      </c>
      <c r="H216" s="8">
        <v>3600.36</v>
      </c>
      <c r="I216" s="17"/>
      <c r="J216" s="17"/>
      <c r="K216" s="17"/>
      <c r="L216" s="17"/>
    </row>
    <row r="217" spans="1:12" ht="18.75">
      <c r="A217" s="21"/>
      <c r="B217" s="7" t="s">
        <v>3</v>
      </c>
      <c r="C217" s="13"/>
      <c r="D217" s="13">
        <v>141511.58</v>
      </c>
      <c r="E217" s="8">
        <f>D217+C217</f>
        <v>141511.58</v>
      </c>
      <c r="F217" s="8">
        <v>54764.98</v>
      </c>
      <c r="G217" s="8">
        <v>72595.44</v>
      </c>
      <c r="H217" s="8">
        <v>14151.16</v>
      </c>
      <c r="I217" s="17"/>
      <c r="J217" s="17"/>
      <c r="K217" s="17"/>
      <c r="L217" s="17"/>
    </row>
    <row r="218" spans="1:12" ht="18.75">
      <c r="A218" s="21"/>
      <c r="B218" s="7" t="s">
        <v>35</v>
      </c>
      <c r="C218" s="13"/>
      <c r="D218" s="13">
        <v>281174.93</v>
      </c>
      <c r="E218" s="8">
        <f>D218+C218</f>
        <v>281174.93</v>
      </c>
      <c r="F218" s="8">
        <v>108814.72</v>
      </c>
      <c r="G218" s="8">
        <v>144242.72</v>
      </c>
      <c r="H218" s="8">
        <v>28117.49</v>
      </c>
      <c r="I218" s="17"/>
      <c r="J218" s="17"/>
      <c r="K218" s="17"/>
      <c r="L218" s="17"/>
    </row>
    <row r="219" spans="1:13" s="6" customFormat="1" ht="18.75">
      <c r="A219" s="22"/>
      <c r="B219" s="9" t="s">
        <v>4</v>
      </c>
      <c r="C219" s="14">
        <f>C218+C217+C216+C215+C214</f>
        <v>57719.75</v>
      </c>
      <c r="D219" s="14">
        <f>D218+D217+D216+D215+D214</f>
        <v>458690.16000000003</v>
      </c>
      <c r="E219" s="5">
        <f>SUM(E214:E218)</f>
        <v>516409.91</v>
      </c>
      <c r="F219" s="5">
        <f>SUM(F214:F218)</f>
        <v>199850.64</v>
      </c>
      <c r="G219" s="5">
        <f>SUM(G214:G218)</f>
        <v>264918.28</v>
      </c>
      <c r="H219" s="5">
        <f>SUM(H214:H218)</f>
        <v>51640.990000000005</v>
      </c>
      <c r="I219" s="17"/>
      <c r="J219" s="17"/>
      <c r="K219" s="17"/>
      <c r="L219" s="17"/>
      <c r="M219" s="17"/>
    </row>
    <row r="220" spans="1:12" ht="18.75" customHeight="1">
      <c r="A220" s="20" t="s">
        <v>53</v>
      </c>
      <c r="B220" s="7" t="s">
        <v>83</v>
      </c>
      <c r="C220" s="13">
        <v>30655.16</v>
      </c>
      <c r="D220" s="13"/>
      <c r="E220" s="8">
        <f>D220+C220</f>
        <v>30655.16</v>
      </c>
      <c r="F220" s="8">
        <v>11863.55</v>
      </c>
      <c r="G220" s="8">
        <v>15726.1</v>
      </c>
      <c r="H220" s="8">
        <v>3065.51</v>
      </c>
      <c r="I220" s="17"/>
      <c r="J220" s="17"/>
      <c r="K220" s="17"/>
      <c r="L220" s="17"/>
    </row>
    <row r="221" spans="1:12" ht="18.75">
      <c r="A221" s="21"/>
      <c r="B221" s="7" t="s">
        <v>6</v>
      </c>
      <c r="C221" s="13">
        <v>7799.54</v>
      </c>
      <c r="D221" s="13"/>
      <c r="E221" s="8">
        <f>D221+C221</f>
        <v>7799.54</v>
      </c>
      <c r="F221" s="8">
        <v>3018.43</v>
      </c>
      <c r="G221" s="8">
        <v>4001.16</v>
      </c>
      <c r="H221" s="8">
        <v>779.95</v>
      </c>
      <c r="I221" s="17"/>
      <c r="J221" s="17"/>
      <c r="K221" s="17"/>
      <c r="L221" s="17"/>
    </row>
    <row r="222" spans="1:12" ht="18.75">
      <c r="A222" s="21"/>
      <c r="B222" s="7" t="s">
        <v>5</v>
      </c>
      <c r="C222" s="13">
        <v>301464.51</v>
      </c>
      <c r="D222" s="13"/>
      <c r="E222" s="8">
        <f>D222+C222</f>
        <v>301464.51</v>
      </c>
      <c r="F222" s="8">
        <v>116666.75</v>
      </c>
      <c r="G222" s="8">
        <v>154651.3</v>
      </c>
      <c r="H222" s="8">
        <v>30146.46</v>
      </c>
      <c r="I222" s="17"/>
      <c r="J222" s="17"/>
      <c r="K222" s="17"/>
      <c r="L222" s="17"/>
    </row>
    <row r="223" spans="1:13" s="6" customFormat="1" ht="18.75">
      <c r="A223" s="22"/>
      <c r="B223" s="9" t="s">
        <v>4</v>
      </c>
      <c r="C223" s="14">
        <f>C222+C221+C220</f>
        <v>339919.20999999996</v>
      </c>
      <c r="D223" s="14">
        <f>D222+D221+D220</f>
        <v>0</v>
      </c>
      <c r="E223" s="5">
        <f>SUM(E220:E222)</f>
        <v>339919.21</v>
      </c>
      <c r="F223" s="5">
        <f>SUM(F220:F222)</f>
        <v>131548.73</v>
      </c>
      <c r="G223" s="5">
        <f>SUM(G220:G222)</f>
        <v>174378.56</v>
      </c>
      <c r="H223" s="5">
        <f>SUM(H220:H222)</f>
        <v>33991.92</v>
      </c>
      <c r="I223" s="17"/>
      <c r="J223" s="17"/>
      <c r="K223" s="17"/>
      <c r="L223" s="17"/>
      <c r="M223" s="17"/>
    </row>
    <row r="224" spans="1:12" ht="18.75" customHeight="1">
      <c r="A224" s="20" t="s">
        <v>54</v>
      </c>
      <c r="B224" s="7" t="s">
        <v>83</v>
      </c>
      <c r="C224" s="13">
        <v>30655.16</v>
      </c>
      <c r="D224" s="13"/>
      <c r="E224" s="8">
        <f>D224+C224</f>
        <v>30655.16</v>
      </c>
      <c r="F224" s="8">
        <v>11863.55</v>
      </c>
      <c r="G224" s="8">
        <v>15726.1</v>
      </c>
      <c r="H224" s="8">
        <v>3065.51</v>
      </c>
      <c r="I224" s="17"/>
      <c r="J224" s="17"/>
      <c r="K224" s="17"/>
      <c r="L224" s="17"/>
    </row>
    <row r="225" spans="1:12" ht="18.75">
      <c r="A225" s="21"/>
      <c r="B225" s="7" t="s">
        <v>6</v>
      </c>
      <c r="C225" s="13">
        <v>7799.54</v>
      </c>
      <c r="D225" s="13"/>
      <c r="E225" s="8">
        <f>D225+C225</f>
        <v>7799.54</v>
      </c>
      <c r="F225" s="8">
        <v>3018.43</v>
      </c>
      <c r="G225" s="8">
        <v>4001.16</v>
      </c>
      <c r="H225" s="8">
        <v>779.95</v>
      </c>
      <c r="I225" s="17"/>
      <c r="J225" s="17"/>
      <c r="K225" s="17"/>
      <c r="L225" s="17"/>
    </row>
    <row r="226" spans="1:12" ht="18.75">
      <c r="A226" s="21"/>
      <c r="B226" s="7" t="s">
        <v>5</v>
      </c>
      <c r="C226" s="13">
        <v>246666.6</v>
      </c>
      <c r="D226" s="13"/>
      <c r="E226" s="8">
        <f>D226+C226</f>
        <v>246666.6</v>
      </c>
      <c r="F226" s="8">
        <v>95459.96</v>
      </c>
      <c r="G226" s="8">
        <v>126539.97</v>
      </c>
      <c r="H226" s="8">
        <v>24666.67</v>
      </c>
      <c r="I226" s="17"/>
      <c r="J226" s="17"/>
      <c r="K226" s="17"/>
      <c r="L226" s="17"/>
    </row>
    <row r="227" spans="1:13" s="6" customFormat="1" ht="18.75">
      <c r="A227" s="22"/>
      <c r="B227" s="9" t="s">
        <v>4</v>
      </c>
      <c r="C227" s="14">
        <f>C226+C225+C224</f>
        <v>285121.3</v>
      </c>
      <c r="D227" s="14">
        <f>D226+D225+D224</f>
        <v>0</v>
      </c>
      <c r="E227" s="5">
        <f>SUM(E224:E226)</f>
        <v>285121.3</v>
      </c>
      <c r="F227" s="5">
        <f>SUM(F224:F226)</f>
        <v>110341.94</v>
      </c>
      <c r="G227" s="5">
        <f>SUM(G224:G226)</f>
        <v>146267.23</v>
      </c>
      <c r="H227" s="5">
        <f>SUM(H224:H226)</f>
        <v>28512.129999999997</v>
      </c>
      <c r="I227" s="17"/>
      <c r="J227" s="17"/>
      <c r="K227" s="17"/>
      <c r="L227" s="17"/>
      <c r="M227" s="17"/>
    </row>
    <row r="228" spans="1:13" s="6" customFormat="1" ht="18.75">
      <c r="A228" s="27" t="s">
        <v>87</v>
      </c>
      <c r="B228" s="28"/>
      <c r="C228" s="14">
        <v>0</v>
      </c>
      <c r="D228" s="14">
        <v>0</v>
      </c>
      <c r="E228" s="5">
        <v>0</v>
      </c>
      <c r="F228" s="5">
        <v>0</v>
      </c>
      <c r="G228" s="5">
        <v>0</v>
      </c>
      <c r="H228" s="5">
        <v>0</v>
      </c>
      <c r="I228" s="17"/>
      <c r="J228" s="17"/>
      <c r="K228" s="17"/>
      <c r="L228" s="17"/>
      <c r="M228" s="17"/>
    </row>
    <row r="229" spans="1:13" s="6" customFormat="1" ht="18.75">
      <c r="A229" s="19" t="s">
        <v>55</v>
      </c>
      <c r="B229" s="19"/>
      <c r="C229" s="5">
        <f>C230+C246</f>
        <v>357425.10000000003</v>
      </c>
      <c r="D229" s="5">
        <f>D230+D246</f>
        <v>694280.3300000001</v>
      </c>
      <c r="E229" s="5">
        <f>E230+E246</f>
        <v>1051705.4300000002</v>
      </c>
      <c r="F229" s="5">
        <f>F230+F246</f>
        <v>374579.41000000003</v>
      </c>
      <c r="G229" s="5">
        <f>G230+G246</f>
        <v>496535.48</v>
      </c>
      <c r="H229" s="5">
        <f>H230+H246</f>
        <v>180590.53999999998</v>
      </c>
      <c r="I229" s="17"/>
      <c r="J229" s="17"/>
      <c r="K229" s="17"/>
      <c r="L229" s="17"/>
      <c r="M229" s="17"/>
    </row>
    <row r="230" spans="1:13" s="6" customFormat="1" ht="18.75">
      <c r="A230" s="27" t="s">
        <v>86</v>
      </c>
      <c r="B230" s="28"/>
      <c r="C230" s="5">
        <f>C235+C240+C245</f>
        <v>357425.10000000003</v>
      </c>
      <c r="D230" s="5">
        <f>D235+D240+D245</f>
        <v>610480.3300000001</v>
      </c>
      <c r="E230" s="5">
        <f>E235+E240+E245</f>
        <v>967905.43</v>
      </c>
      <c r="F230" s="5">
        <f>F235+F240+F245</f>
        <v>374579.41000000003</v>
      </c>
      <c r="G230" s="5">
        <f>G235+G240+G245</f>
        <v>496535.48</v>
      </c>
      <c r="H230" s="5">
        <f>H235+H240+H245</f>
        <v>96790.54</v>
      </c>
      <c r="I230" s="17"/>
      <c r="J230" s="17"/>
      <c r="K230" s="17"/>
      <c r="L230" s="17"/>
      <c r="M230" s="17"/>
    </row>
    <row r="231" spans="1:12" ht="18.75" customHeight="1">
      <c r="A231" s="20" t="s">
        <v>56</v>
      </c>
      <c r="B231" s="7" t="s">
        <v>83</v>
      </c>
      <c r="C231" s="13">
        <v>30655.16</v>
      </c>
      <c r="D231" s="13"/>
      <c r="E231" s="8">
        <f>D231+C231</f>
        <v>30655.16</v>
      </c>
      <c r="F231" s="8">
        <v>11863.55</v>
      </c>
      <c r="G231" s="8">
        <v>15726.1</v>
      </c>
      <c r="H231" s="8">
        <v>3065.51</v>
      </c>
      <c r="I231" s="17"/>
      <c r="J231" s="17"/>
      <c r="K231" s="17"/>
      <c r="L231" s="17"/>
    </row>
    <row r="232" spans="1:12" ht="18.75">
      <c r="A232" s="21"/>
      <c r="B232" s="7" t="s">
        <v>6</v>
      </c>
      <c r="C232" s="13">
        <v>7799.54</v>
      </c>
      <c r="D232" s="13"/>
      <c r="E232" s="8">
        <f>D232+C232</f>
        <v>7799.54</v>
      </c>
      <c r="F232" s="8">
        <v>3018.43</v>
      </c>
      <c r="G232" s="8">
        <v>4001.16</v>
      </c>
      <c r="H232" s="8">
        <v>779.95</v>
      </c>
      <c r="I232" s="17"/>
      <c r="J232" s="17"/>
      <c r="K232" s="17"/>
      <c r="L232" s="17"/>
    </row>
    <row r="233" spans="1:12" ht="18.75">
      <c r="A233" s="21"/>
      <c r="B233" s="7" t="s">
        <v>35</v>
      </c>
      <c r="C233" s="13"/>
      <c r="D233" s="13">
        <v>186684.48</v>
      </c>
      <c r="E233" s="8">
        <f>D233+C233</f>
        <v>186684.48</v>
      </c>
      <c r="F233" s="8">
        <v>72246.89</v>
      </c>
      <c r="G233" s="8">
        <v>95769.14</v>
      </c>
      <c r="H233" s="8">
        <v>18668.45</v>
      </c>
      <c r="I233" s="17"/>
      <c r="J233" s="17"/>
      <c r="K233" s="17"/>
      <c r="L233" s="17"/>
    </row>
    <row r="234" spans="1:12" ht="18.75">
      <c r="A234" s="21"/>
      <c r="B234" s="7" t="s">
        <v>11</v>
      </c>
      <c r="C234" s="13"/>
      <c r="D234" s="13">
        <v>30197.45</v>
      </c>
      <c r="E234" s="8">
        <f>D234+C234</f>
        <v>30197.45</v>
      </c>
      <c r="F234" s="8">
        <v>11686.41</v>
      </c>
      <c r="G234" s="8">
        <v>15491.29</v>
      </c>
      <c r="H234" s="8">
        <v>3019.75</v>
      </c>
      <c r="I234" s="17"/>
      <c r="J234" s="17"/>
      <c r="K234" s="17"/>
      <c r="L234" s="17"/>
    </row>
    <row r="235" spans="1:13" s="6" customFormat="1" ht="18.75">
      <c r="A235" s="22"/>
      <c r="B235" s="9" t="s">
        <v>4</v>
      </c>
      <c r="C235" s="14">
        <f>C233+C232+C231+C234</f>
        <v>38454.7</v>
      </c>
      <c r="D235" s="14">
        <f>D233+D232+D231+D234</f>
        <v>216881.93000000002</v>
      </c>
      <c r="E235" s="5">
        <f>SUM(E231:E234)</f>
        <v>255336.63</v>
      </c>
      <c r="F235" s="5">
        <f>SUM(F231:F234)</f>
        <v>98815.28</v>
      </c>
      <c r="G235" s="5">
        <f>SUM(G231:G234)</f>
        <v>130987.69</v>
      </c>
      <c r="H235" s="5">
        <f>SUM(H231:H234)</f>
        <v>25533.66</v>
      </c>
      <c r="I235" s="17"/>
      <c r="J235" s="17"/>
      <c r="K235" s="17"/>
      <c r="L235" s="17"/>
      <c r="M235" s="17"/>
    </row>
    <row r="236" spans="1:12" ht="18.75" customHeight="1">
      <c r="A236" s="20" t="s">
        <v>57</v>
      </c>
      <c r="B236" s="7" t="s">
        <v>83</v>
      </c>
      <c r="C236" s="13">
        <v>30655.16</v>
      </c>
      <c r="D236" s="13"/>
      <c r="E236" s="8">
        <f>D236+C236</f>
        <v>30655.16</v>
      </c>
      <c r="F236" s="8">
        <v>11863.55</v>
      </c>
      <c r="G236" s="8">
        <v>15726.1</v>
      </c>
      <c r="H236" s="8">
        <v>3065.51</v>
      </c>
      <c r="I236" s="17"/>
      <c r="J236" s="17"/>
      <c r="K236" s="17"/>
      <c r="L236" s="17"/>
    </row>
    <row r="237" spans="1:12" ht="18.75">
      <c r="A237" s="21"/>
      <c r="B237" s="7" t="s">
        <v>6</v>
      </c>
      <c r="C237" s="13">
        <v>7799.54</v>
      </c>
      <c r="D237" s="13"/>
      <c r="E237" s="8">
        <f>D237+C237</f>
        <v>7799.54</v>
      </c>
      <c r="F237" s="8">
        <v>3018.43</v>
      </c>
      <c r="G237" s="8">
        <v>4001.16</v>
      </c>
      <c r="H237" s="8">
        <v>779.95</v>
      </c>
      <c r="I237" s="17"/>
      <c r="J237" s="17"/>
      <c r="K237" s="17"/>
      <c r="L237" s="17"/>
    </row>
    <row r="238" spans="1:12" ht="18.75">
      <c r="A238" s="21"/>
      <c r="B238" s="7" t="s">
        <v>5</v>
      </c>
      <c r="C238" s="13">
        <v>242061</v>
      </c>
      <c r="D238" s="13"/>
      <c r="E238" s="8">
        <f>D238+C238</f>
        <v>242061</v>
      </c>
      <c r="F238" s="8">
        <v>93677.61</v>
      </c>
      <c r="G238" s="8">
        <v>124177.29</v>
      </c>
      <c r="H238" s="8">
        <v>24206.1</v>
      </c>
      <c r="I238" s="17"/>
      <c r="J238" s="17"/>
      <c r="K238" s="17"/>
      <c r="L238" s="17"/>
    </row>
    <row r="239" spans="1:12" ht="18.75">
      <c r="A239" s="21"/>
      <c r="B239" s="7" t="s">
        <v>35</v>
      </c>
      <c r="C239" s="13"/>
      <c r="D239" s="13">
        <v>186684.48</v>
      </c>
      <c r="E239" s="8">
        <f>D239+C239</f>
        <v>186684.48</v>
      </c>
      <c r="F239" s="8">
        <v>72246.88</v>
      </c>
      <c r="G239" s="8">
        <v>95769.14</v>
      </c>
      <c r="H239" s="8">
        <v>18668.46</v>
      </c>
      <c r="I239" s="17"/>
      <c r="J239" s="17"/>
      <c r="K239" s="17"/>
      <c r="L239" s="17"/>
    </row>
    <row r="240" spans="1:13" s="6" customFormat="1" ht="18.75">
      <c r="A240" s="22"/>
      <c r="B240" s="9" t="s">
        <v>4</v>
      </c>
      <c r="C240" s="14">
        <f>C239+C237+C236+C238</f>
        <v>280515.7</v>
      </c>
      <c r="D240" s="14">
        <f>D239+D237+D236+D238</f>
        <v>186684.48</v>
      </c>
      <c r="E240" s="5">
        <f>SUM(E236:E239)</f>
        <v>467200.18000000005</v>
      </c>
      <c r="F240" s="5">
        <f>SUM(F236:F239)</f>
        <v>180806.47</v>
      </c>
      <c r="G240" s="5">
        <f>SUM(G236:G239)</f>
        <v>239673.69</v>
      </c>
      <c r="H240" s="5">
        <f>SUM(H236:H239)</f>
        <v>46720.02</v>
      </c>
      <c r="I240" s="17"/>
      <c r="J240" s="17"/>
      <c r="K240" s="17"/>
      <c r="L240" s="17"/>
      <c r="M240" s="17"/>
    </row>
    <row r="241" spans="1:12" ht="18.75" customHeight="1">
      <c r="A241" s="20" t="s">
        <v>58</v>
      </c>
      <c r="B241" s="7" t="s">
        <v>83</v>
      </c>
      <c r="C241" s="13">
        <v>30655.16</v>
      </c>
      <c r="D241" s="13"/>
      <c r="E241" s="8">
        <f>D241+C241</f>
        <v>30655.16</v>
      </c>
      <c r="F241" s="8">
        <v>11863.55</v>
      </c>
      <c r="G241" s="8">
        <v>15726.1</v>
      </c>
      <c r="H241" s="8">
        <v>3065.51</v>
      </c>
      <c r="I241" s="17"/>
      <c r="J241" s="17"/>
      <c r="K241" s="17"/>
      <c r="L241" s="17"/>
    </row>
    <row r="242" spans="1:12" ht="18.75">
      <c r="A242" s="21"/>
      <c r="B242" s="7" t="s">
        <v>6</v>
      </c>
      <c r="C242" s="13">
        <v>7799.54</v>
      </c>
      <c r="D242" s="13"/>
      <c r="E242" s="8">
        <f>D242+C242</f>
        <v>7799.54</v>
      </c>
      <c r="F242" s="8">
        <v>3018.43</v>
      </c>
      <c r="G242" s="8">
        <v>4001.16</v>
      </c>
      <c r="H242" s="8">
        <v>779.95</v>
      </c>
      <c r="I242" s="17"/>
      <c r="J242" s="17"/>
      <c r="K242" s="17"/>
      <c r="L242" s="17"/>
    </row>
    <row r="243" spans="1:12" ht="18.75">
      <c r="A243" s="21"/>
      <c r="B243" s="7" t="s">
        <v>11</v>
      </c>
      <c r="C243" s="13"/>
      <c r="D243" s="13">
        <v>26692.34</v>
      </c>
      <c r="E243" s="8">
        <f>D243+C243</f>
        <v>26692.34</v>
      </c>
      <c r="F243" s="8">
        <v>10329.94</v>
      </c>
      <c r="G243" s="8">
        <v>13693.17</v>
      </c>
      <c r="H243" s="8">
        <v>2669.23</v>
      </c>
      <c r="I243" s="17"/>
      <c r="J243" s="17"/>
      <c r="K243" s="17"/>
      <c r="L243" s="17"/>
    </row>
    <row r="244" spans="1:12" ht="18.75">
      <c r="A244" s="21"/>
      <c r="B244" s="7" t="s">
        <v>61</v>
      </c>
      <c r="C244" s="13"/>
      <c r="D244" s="13">
        <v>180221.58</v>
      </c>
      <c r="E244" s="8">
        <f>D244+C244</f>
        <v>180221.58</v>
      </c>
      <c r="F244" s="8">
        <v>69745.74</v>
      </c>
      <c r="G244" s="8">
        <v>92453.67</v>
      </c>
      <c r="H244" s="8">
        <v>18022.17</v>
      </c>
      <c r="I244" s="17"/>
      <c r="J244" s="17"/>
      <c r="K244" s="17"/>
      <c r="L244" s="17"/>
    </row>
    <row r="245" spans="1:13" s="6" customFormat="1" ht="18.75">
      <c r="A245" s="22"/>
      <c r="B245" s="9" t="s">
        <v>4</v>
      </c>
      <c r="C245" s="14">
        <f>C244+C243+C242+C241</f>
        <v>38454.7</v>
      </c>
      <c r="D245" s="14">
        <f>D244+D243+D242+D241</f>
        <v>206913.91999999998</v>
      </c>
      <c r="E245" s="5">
        <f>SUM(E241:E244)</f>
        <v>245368.62</v>
      </c>
      <c r="F245" s="5">
        <f>SUM(F241:F244)</f>
        <v>94957.66</v>
      </c>
      <c r="G245" s="5">
        <f>SUM(G241:G244)</f>
        <v>125874.1</v>
      </c>
      <c r="H245" s="5">
        <f>SUM(H241:H244)</f>
        <v>24536.86</v>
      </c>
      <c r="I245" s="17"/>
      <c r="J245" s="17"/>
      <c r="K245" s="17"/>
      <c r="L245" s="17"/>
      <c r="M245" s="17"/>
    </row>
    <row r="246" spans="1:13" s="6" customFormat="1" ht="18.75">
      <c r="A246" s="27" t="s">
        <v>87</v>
      </c>
      <c r="B246" s="28"/>
      <c r="C246" s="14">
        <f>C248</f>
        <v>0</v>
      </c>
      <c r="D246" s="14">
        <f>D248</f>
        <v>83800</v>
      </c>
      <c r="E246" s="14">
        <f>E248</f>
        <v>83800</v>
      </c>
      <c r="F246" s="14">
        <f>F248</f>
        <v>0</v>
      </c>
      <c r="G246" s="14">
        <f>G248</f>
        <v>0</v>
      </c>
      <c r="H246" s="14">
        <f>H248</f>
        <v>83800</v>
      </c>
      <c r="I246" s="17"/>
      <c r="J246" s="17"/>
      <c r="K246" s="17"/>
      <c r="L246" s="17"/>
      <c r="M246" s="17"/>
    </row>
    <row r="247" spans="1:12" ht="18.75" customHeight="1">
      <c r="A247" s="20" t="s">
        <v>97</v>
      </c>
      <c r="B247" s="7" t="s">
        <v>89</v>
      </c>
      <c r="C247" s="13"/>
      <c r="D247" s="13">
        <v>83800</v>
      </c>
      <c r="E247" s="8">
        <f>D247+C247</f>
        <v>83800</v>
      </c>
      <c r="F247" s="8">
        <v>0</v>
      </c>
      <c r="G247" s="8">
        <v>0</v>
      </c>
      <c r="H247" s="8">
        <v>83800</v>
      </c>
      <c r="I247" s="17"/>
      <c r="J247" s="17"/>
      <c r="K247" s="17"/>
      <c r="L247" s="17"/>
    </row>
    <row r="248" spans="1:13" s="6" customFormat="1" ht="18.75">
      <c r="A248" s="22"/>
      <c r="B248" s="9" t="s">
        <v>4</v>
      </c>
      <c r="C248" s="14">
        <f>C247</f>
        <v>0</v>
      </c>
      <c r="D248" s="14">
        <f>D247</f>
        <v>83800</v>
      </c>
      <c r="E248" s="5">
        <f>SUM(E247:E247)</f>
        <v>83800</v>
      </c>
      <c r="F248" s="5">
        <f>SUM(F247:F247)</f>
        <v>0</v>
      </c>
      <c r="G248" s="5">
        <f>SUM(G247:G247)</f>
        <v>0</v>
      </c>
      <c r="H248" s="5">
        <f>SUM(H247:H247)</f>
        <v>83800</v>
      </c>
      <c r="I248" s="17"/>
      <c r="J248" s="17"/>
      <c r="K248" s="17"/>
      <c r="L248" s="17"/>
      <c r="M248" s="17"/>
    </row>
    <row r="249" spans="1:13" s="6" customFormat="1" ht="18.75">
      <c r="A249" s="19" t="s">
        <v>59</v>
      </c>
      <c r="B249" s="19"/>
      <c r="C249" s="5">
        <f>C250+C305</f>
        <v>2296853.27</v>
      </c>
      <c r="D249" s="5">
        <f>D250+D305</f>
        <v>5408667.149999999</v>
      </c>
      <c r="E249" s="5">
        <f>E250+E305</f>
        <v>7705520.419999999</v>
      </c>
      <c r="F249" s="5">
        <f>F250+F305</f>
        <v>2767948</v>
      </c>
      <c r="G249" s="5">
        <f>G250+G305</f>
        <v>3669140.3799999994</v>
      </c>
      <c r="H249" s="5">
        <f>H250+H305</f>
        <v>1268432.04</v>
      </c>
      <c r="I249" s="17"/>
      <c r="J249" s="17"/>
      <c r="K249" s="17"/>
      <c r="L249" s="17"/>
      <c r="M249" s="17"/>
    </row>
    <row r="250" spans="1:13" s="6" customFormat="1" ht="18.75">
      <c r="A250" s="27" t="s">
        <v>86</v>
      </c>
      <c r="B250" s="28"/>
      <c r="C250" s="5">
        <f>C254+C258+C262+C266+C270+C274+C278+C282+C288+C293+C298+C304</f>
        <v>2261853.27</v>
      </c>
      <c r="D250" s="5">
        <f>D254+D258+D262+D266+D270+D274+D278+D282+D288+D293+D298+D304</f>
        <v>4890467.149999999</v>
      </c>
      <c r="E250" s="5">
        <f>E254+E258+E262+E266+E270+E274+E278+E282+E288+E293+E298+E304</f>
        <v>7152320.419999999</v>
      </c>
      <c r="F250" s="5">
        <f>F254+F258+F262+F266+F270+F274+F278+F282+F288+F293+F298+F304</f>
        <v>2767948</v>
      </c>
      <c r="G250" s="5">
        <f>G254+G258+G262+G266+G270+G274+G278+G282+G288+G293+G298+G304</f>
        <v>3669140.3799999994</v>
      </c>
      <c r="H250" s="5">
        <f>H254+H258+H262+H266+H270+H274+H278+H282+H288+H293+H298+H304</f>
        <v>715232.04</v>
      </c>
      <c r="I250" s="17"/>
      <c r="J250" s="17"/>
      <c r="K250" s="17"/>
      <c r="L250" s="17"/>
      <c r="M250" s="17"/>
    </row>
    <row r="251" spans="1:12" ht="18.75" customHeight="1">
      <c r="A251" s="20" t="s">
        <v>60</v>
      </c>
      <c r="B251" s="7" t="s">
        <v>83</v>
      </c>
      <c r="C251" s="13">
        <v>30655.16</v>
      </c>
      <c r="D251" s="13"/>
      <c r="E251" s="8">
        <f>D251+C251</f>
        <v>30655.16</v>
      </c>
      <c r="F251" s="8">
        <v>11863.55</v>
      </c>
      <c r="G251" s="8">
        <v>15726.1</v>
      </c>
      <c r="H251" s="8">
        <v>3065.51</v>
      </c>
      <c r="I251" s="17"/>
      <c r="J251" s="17"/>
      <c r="K251" s="17"/>
      <c r="L251" s="17"/>
    </row>
    <row r="252" spans="1:12" ht="18.75">
      <c r="A252" s="21"/>
      <c r="B252" s="7" t="s">
        <v>6</v>
      </c>
      <c r="C252" s="13">
        <v>7799.54</v>
      </c>
      <c r="D252" s="13"/>
      <c r="E252" s="8">
        <f>D252+C252</f>
        <v>7799.54</v>
      </c>
      <c r="F252" s="8">
        <v>3018.43</v>
      </c>
      <c r="G252" s="8">
        <v>4001.16</v>
      </c>
      <c r="H252" s="8">
        <v>779.95</v>
      </c>
      <c r="I252" s="17"/>
      <c r="J252" s="17"/>
      <c r="K252" s="17"/>
      <c r="L252" s="17"/>
    </row>
    <row r="253" spans="1:12" ht="18.75">
      <c r="A253" s="21"/>
      <c r="B253" s="7" t="s">
        <v>61</v>
      </c>
      <c r="C253" s="13"/>
      <c r="D253" s="13">
        <v>1037504.78</v>
      </c>
      <c r="E253" s="8">
        <f>D253+C253</f>
        <v>1037504.78</v>
      </c>
      <c r="F253" s="8">
        <v>401514.34</v>
      </c>
      <c r="G253" s="8">
        <v>532239.95</v>
      </c>
      <c r="H253" s="8">
        <v>103750.49</v>
      </c>
      <c r="I253" s="17"/>
      <c r="J253" s="17"/>
      <c r="K253" s="17"/>
      <c r="L253" s="17"/>
    </row>
    <row r="254" spans="1:13" s="6" customFormat="1" ht="18.75">
      <c r="A254" s="22"/>
      <c r="B254" s="9" t="s">
        <v>4</v>
      </c>
      <c r="C254" s="14">
        <f>C253+C252+C251</f>
        <v>38454.7</v>
      </c>
      <c r="D254" s="14">
        <f>D253+D252+D251</f>
        <v>1037504.78</v>
      </c>
      <c r="E254" s="5">
        <f>SUM(E251:E253)</f>
        <v>1075959.48</v>
      </c>
      <c r="F254" s="5">
        <f>SUM(F251:F253)</f>
        <v>416396.32</v>
      </c>
      <c r="G254" s="5">
        <f>SUM(G251:G253)</f>
        <v>551967.21</v>
      </c>
      <c r="H254" s="5">
        <f>SUM(H251:H253)</f>
        <v>107595.95000000001</v>
      </c>
      <c r="I254" s="17"/>
      <c r="J254" s="17"/>
      <c r="K254" s="17"/>
      <c r="L254" s="17"/>
      <c r="M254" s="17"/>
    </row>
    <row r="255" spans="1:12" ht="18.75" customHeight="1">
      <c r="A255" s="20" t="s">
        <v>62</v>
      </c>
      <c r="B255" s="7" t="s">
        <v>83</v>
      </c>
      <c r="C255" s="13">
        <v>30655.16</v>
      </c>
      <c r="D255" s="13"/>
      <c r="E255" s="8">
        <f>D255+C255</f>
        <v>30655.16</v>
      </c>
      <c r="F255" s="8">
        <v>11863.55</v>
      </c>
      <c r="G255" s="8">
        <v>15726.1</v>
      </c>
      <c r="H255" s="8">
        <v>3065.51</v>
      </c>
      <c r="I255" s="17"/>
      <c r="J255" s="17"/>
      <c r="K255" s="17"/>
      <c r="L255" s="17"/>
    </row>
    <row r="256" spans="1:12" ht="18.75">
      <c r="A256" s="21"/>
      <c r="B256" s="7" t="s">
        <v>6</v>
      </c>
      <c r="C256" s="13">
        <v>7799.54</v>
      </c>
      <c r="D256" s="13"/>
      <c r="E256" s="8">
        <f>D256+C256</f>
        <v>7799.54</v>
      </c>
      <c r="F256" s="8">
        <v>3018.43</v>
      </c>
      <c r="G256" s="8">
        <v>4001.16</v>
      </c>
      <c r="H256" s="8">
        <v>779.95</v>
      </c>
      <c r="I256" s="17"/>
      <c r="J256" s="17"/>
      <c r="K256" s="17"/>
      <c r="L256" s="17"/>
    </row>
    <row r="257" spans="1:12" ht="18.75">
      <c r="A257" s="21"/>
      <c r="B257" s="7" t="s">
        <v>35</v>
      </c>
      <c r="C257" s="13"/>
      <c r="D257" s="13">
        <v>186684.48</v>
      </c>
      <c r="E257" s="8">
        <f>D257+C257</f>
        <v>186684.48</v>
      </c>
      <c r="F257" s="8">
        <v>72246.88</v>
      </c>
      <c r="G257" s="8">
        <v>95769.14</v>
      </c>
      <c r="H257" s="8">
        <v>18668.46</v>
      </c>
      <c r="I257" s="17"/>
      <c r="J257" s="17"/>
      <c r="K257" s="17"/>
      <c r="L257" s="17"/>
    </row>
    <row r="258" spans="1:13" s="6" customFormat="1" ht="18.75">
      <c r="A258" s="22"/>
      <c r="B258" s="9" t="s">
        <v>4</v>
      </c>
      <c r="C258" s="14">
        <f>C257+C256+C255</f>
        <v>38454.7</v>
      </c>
      <c r="D258" s="14">
        <f>D257+D256+D255</f>
        <v>186684.48</v>
      </c>
      <c r="E258" s="5">
        <f>SUM(E255:E257)</f>
        <v>225139.18</v>
      </c>
      <c r="F258" s="5">
        <f>SUM(F255:F257)</f>
        <v>87128.86</v>
      </c>
      <c r="G258" s="5">
        <f>SUM(G255:G257)</f>
        <v>115496.4</v>
      </c>
      <c r="H258" s="5">
        <f>SUM(H255:H257)</f>
        <v>22513.92</v>
      </c>
      <c r="I258" s="17"/>
      <c r="J258" s="17"/>
      <c r="K258" s="17"/>
      <c r="L258" s="17"/>
      <c r="M258" s="17"/>
    </row>
    <row r="259" spans="1:12" ht="18.75" customHeight="1">
      <c r="A259" s="20" t="s">
        <v>63</v>
      </c>
      <c r="B259" s="7" t="s">
        <v>83</v>
      </c>
      <c r="C259" s="13">
        <v>30655.16</v>
      </c>
      <c r="D259" s="13"/>
      <c r="E259" s="8">
        <f>D259+C259</f>
        <v>30655.16</v>
      </c>
      <c r="F259" s="8">
        <v>11863.55</v>
      </c>
      <c r="G259" s="8">
        <v>15726.1</v>
      </c>
      <c r="H259" s="8">
        <v>3065.51</v>
      </c>
      <c r="I259" s="17"/>
      <c r="J259" s="17"/>
      <c r="K259" s="17"/>
      <c r="L259" s="17"/>
    </row>
    <row r="260" spans="1:12" ht="18.75">
      <c r="A260" s="21"/>
      <c r="B260" s="7" t="s">
        <v>6</v>
      </c>
      <c r="C260" s="13">
        <v>7799.54</v>
      </c>
      <c r="D260" s="13"/>
      <c r="E260" s="8">
        <f>D260+C260</f>
        <v>7799.54</v>
      </c>
      <c r="F260" s="8">
        <v>3018.43</v>
      </c>
      <c r="G260" s="8">
        <v>4001.16</v>
      </c>
      <c r="H260" s="8">
        <v>779.95</v>
      </c>
      <c r="I260" s="17"/>
      <c r="J260" s="17"/>
      <c r="K260" s="17"/>
      <c r="L260" s="17"/>
    </row>
    <row r="261" spans="1:12" ht="18.75">
      <c r="A261" s="21"/>
      <c r="B261" s="7" t="s">
        <v>5</v>
      </c>
      <c r="C261" s="13">
        <v>472255.65</v>
      </c>
      <c r="D261" s="13"/>
      <c r="E261" s="8">
        <f>D261+C261</f>
        <v>472255.65</v>
      </c>
      <c r="F261" s="8">
        <v>182762.93</v>
      </c>
      <c r="G261" s="8">
        <v>242267.14</v>
      </c>
      <c r="H261" s="8">
        <v>47225.58</v>
      </c>
      <c r="I261" s="17"/>
      <c r="J261" s="17"/>
      <c r="K261" s="17"/>
      <c r="L261" s="17"/>
    </row>
    <row r="262" spans="1:13" s="6" customFormat="1" ht="18.75">
      <c r="A262" s="22"/>
      <c r="B262" s="9" t="s">
        <v>4</v>
      </c>
      <c r="C262" s="14">
        <f>C261+C260+C259</f>
        <v>510710.35</v>
      </c>
      <c r="D262" s="14">
        <f>D261+D260+D259</f>
        <v>0</v>
      </c>
      <c r="E262" s="5">
        <f>SUM(E259:E261)</f>
        <v>510710.35000000003</v>
      </c>
      <c r="F262" s="5">
        <f>SUM(F259:F261)</f>
        <v>197644.91</v>
      </c>
      <c r="G262" s="5">
        <f>SUM(G259:G261)</f>
        <v>261994.40000000002</v>
      </c>
      <c r="H262" s="5">
        <f>SUM(H259:H261)</f>
        <v>51071.04</v>
      </c>
      <c r="I262" s="17"/>
      <c r="J262" s="17"/>
      <c r="K262" s="17"/>
      <c r="L262" s="17"/>
      <c r="M262" s="17"/>
    </row>
    <row r="263" spans="1:12" ht="18.75" customHeight="1">
      <c r="A263" s="20" t="s">
        <v>64</v>
      </c>
      <c r="B263" s="7" t="s">
        <v>83</v>
      </c>
      <c r="C263" s="13">
        <v>30655.16</v>
      </c>
      <c r="D263" s="13"/>
      <c r="E263" s="8">
        <f>D263+C263</f>
        <v>30655.16</v>
      </c>
      <c r="F263" s="8">
        <v>11863.55</v>
      </c>
      <c r="G263" s="8">
        <v>15726.1</v>
      </c>
      <c r="H263" s="8">
        <v>3065.51</v>
      </c>
      <c r="I263" s="17"/>
      <c r="J263" s="17"/>
      <c r="K263" s="17"/>
      <c r="L263" s="17"/>
    </row>
    <row r="264" spans="1:12" ht="18.75">
      <c r="A264" s="21"/>
      <c r="B264" s="7" t="s">
        <v>6</v>
      </c>
      <c r="C264" s="13">
        <v>7799.54</v>
      </c>
      <c r="D264" s="13"/>
      <c r="E264" s="8">
        <f>D264+C264</f>
        <v>7799.54</v>
      </c>
      <c r="F264" s="8">
        <v>3018.43</v>
      </c>
      <c r="G264" s="8">
        <v>4001.16</v>
      </c>
      <c r="H264" s="8">
        <v>779.95</v>
      </c>
      <c r="I264" s="17"/>
      <c r="J264" s="17"/>
      <c r="K264" s="17"/>
      <c r="L264" s="17"/>
    </row>
    <row r="265" spans="1:12" ht="18.75">
      <c r="A265" s="21"/>
      <c r="B265" s="7" t="s">
        <v>35</v>
      </c>
      <c r="C265" s="13"/>
      <c r="D265" s="13">
        <v>113826.21</v>
      </c>
      <c r="E265" s="8">
        <f>D265+C265</f>
        <v>113826.21</v>
      </c>
      <c r="F265" s="8">
        <v>44050.73</v>
      </c>
      <c r="G265" s="8">
        <v>58392.85</v>
      </c>
      <c r="H265" s="8">
        <v>11382.63</v>
      </c>
      <c r="I265" s="17"/>
      <c r="J265" s="17"/>
      <c r="K265" s="17"/>
      <c r="L265" s="17"/>
    </row>
    <row r="266" spans="1:13" s="6" customFormat="1" ht="18.75">
      <c r="A266" s="22"/>
      <c r="B266" s="9" t="s">
        <v>4</v>
      </c>
      <c r="C266" s="14">
        <f>C265+C264+C263</f>
        <v>38454.7</v>
      </c>
      <c r="D266" s="14">
        <f>D265+D264+D263</f>
        <v>113826.21</v>
      </c>
      <c r="E266" s="5">
        <f>SUM(E263:E265)</f>
        <v>152280.91</v>
      </c>
      <c r="F266" s="5">
        <f>SUM(F263:F265)</f>
        <v>58932.71000000001</v>
      </c>
      <c r="G266" s="5">
        <f>SUM(G263:G265)</f>
        <v>78120.11</v>
      </c>
      <c r="H266" s="5">
        <f>SUM(H263:H265)</f>
        <v>15228.09</v>
      </c>
      <c r="I266" s="17"/>
      <c r="J266" s="17"/>
      <c r="K266" s="17"/>
      <c r="L266" s="17"/>
      <c r="M266" s="17"/>
    </row>
    <row r="267" spans="1:12" ht="18.75" customHeight="1">
      <c r="A267" s="20" t="s">
        <v>65</v>
      </c>
      <c r="B267" s="7" t="s">
        <v>83</v>
      </c>
      <c r="C267" s="13">
        <v>46020.46</v>
      </c>
      <c r="D267" s="13"/>
      <c r="E267" s="8">
        <f>D267+C267</f>
        <v>46020.46</v>
      </c>
      <c r="F267" s="8">
        <v>17809.91</v>
      </c>
      <c r="G267" s="8">
        <v>23608.5</v>
      </c>
      <c r="H267" s="8">
        <v>4602.05</v>
      </c>
      <c r="I267" s="17"/>
      <c r="J267" s="17"/>
      <c r="K267" s="17"/>
      <c r="L267" s="17"/>
    </row>
    <row r="268" spans="1:12" ht="18.75">
      <c r="A268" s="21"/>
      <c r="B268" s="7" t="s">
        <v>6</v>
      </c>
      <c r="C268" s="13">
        <v>11699.29</v>
      </c>
      <c r="D268" s="13"/>
      <c r="E268" s="8">
        <f>D268+C268</f>
        <v>11699.29</v>
      </c>
      <c r="F268" s="8">
        <v>4527.62</v>
      </c>
      <c r="G268" s="8">
        <v>6001.74</v>
      </c>
      <c r="H268" s="8">
        <v>1169.93</v>
      </c>
      <c r="I268" s="17"/>
      <c r="J268" s="17"/>
      <c r="K268" s="17"/>
      <c r="L268" s="17"/>
    </row>
    <row r="269" spans="1:12" ht="18.75">
      <c r="A269" s="21"/>
      <c r="B269" s="7" t="s">
        <v>61</v>
      </c>
      <c r="C269" s="13"/>
      <c r="D269" s="13">
        <v>2307635.29</v>
      </c>
      <c r="E269" s="8">
        <f>D269+C269</f>
        <v>2307635.29</v>
      </c>
      <c r="F269" s="8">
        <v>893054.87</v>
      </c>
      <c r="G269" s="8">
        <v>1183816.9</v>
      </c>
      <c r="H269" s="8">
        <v>230763.52</v>
      </c>
      <c r="I269" s="17"/>
      <c r="J269" s="17"/>
      <c r="K269" s="17"/>
      <c r="L269" s="17"/>
    </row>
    <row r="270" spans="1:13" s="6" customFormat="1" ht="18.75">
      <c r="A270" s="22"/>
      <c r="B270" s="9" t="s">
        <v>4</v>
      </c>
      <c r="C270" s="14">
        <f>C269+C268+C267</f>
        <v>57719.75</v>
      </c>
      <c r="D270" s="14">
        <f>D269+D268+D267</f>
        <v>2307635.29</v>
      </c>
      <c r="E270" s="5">
        <f>SUM(E267:E269)</f>
        <v>2365355.04</v>
      </c>
      <c r="F270" s="5">
        <f>SUM(F267:F269)</f>
        <v>915392.4</v>
      </c>
      <c r="G270" s="5">
        <f>SUM(G267:G269)</f>
        <v>1213427.14</v>
      </c>
      <c r="H270" s="5">
        <f>SUM(H267:H269)</f>
        <v>236535.5</v>
      </c>
      <c r="I270" s="17"/>
      <c r="J270" s="17"/>
      <c r="K270" s="17"/>
      <c r="L270" s="17"/>
      <c r="M270" s="17"/>
    </row>
    <row r="271" spans="1:12" ht="18.75" customHeight="1">
      <c r="A271" s="20" t="s">
        <v>66</v>
      </c>
      <c r="B271" s="7" t="s">
        <v>83</v>
      </c>
      <c r="C271" s="13">
        <v>30655.16</v>
      </c>
      <c r="D271" s="13"/>
      <c r="E271" s="8">
        <f>D271+C271</f>
        <v>30655.16</v>
      </c>
      <c r="F271" s="8">
        <v>11863.55</v>
      </c>
      <c r="G271" s="8">
        <v>15726.1</v>
      </c>
      <c r="H271" s="8">
        <v>3065.51</v>
      </c>
      <c r="I271" s="17"/>
      <c r="J271" s="17"/>
      <c r="K271" s="17"/>
      <c r="L271" s="17"/>
    </row>
    <row r="272" spans="1:12" ht="18.75">
      <c r="A272" s="21"/>
      <c r="B272" s="7" t="s">
        <v>6</v>
      </c>
      <c r="C272" s="13">
        <v>7799.54</v>
      </c>
      <c r="D272" s="13"/>
      <c r="E272" s="8">
        <f>D272+C272</f>
        <v>7799.54</v>
      </c>
      <c r="F272" s="8">
        <v>3018.43</v>
      </c>
      <c r="G272" s="8">
        <v>4001.16</v>
      </c>
      <c r="H272" s="8">
        <v>779.95</v>
      </c>
      <c r="I272" s="17"/>
      <c r="J272" s="17"/>
      <c r="K272" s="17"/>
      <c r="L272" s="17"/>
    </row>
    <row r="273" spans="1:12" ht="18.75">
      <c r="A273" s="21"/>
      <c r="B273" s="7" t="s">
        <v>76</v>
      </c>
      <c r="C273" s="13">
        <v>810905.1</v>
      </c>
      <c r="D273" s="13"/>
      <c r="E273" s="8">
        <f>D273+C273</f>
        <v>810905.1</v>
      </c>
      <c r="F273" s="8">
        <v>313820.26</v>
      </c>
      <c r="G273" s="8">
        <v>415994.32</v>
      </c>
      <c r="H273" s="8">
        <v>81090.52</v>
      </c>
      <c r="I273" s="17"/>
      <c r="J273" s="17"/>
      <c r="K273" s="17"/>
      <c r="L273" s="17"/>
    </row>
    <row r="274" spans="1:13" s="6" customFormat="1" ht="18.75">
      <c r="A274" s="22"/>
      <c r="B274" s="9" t="s">
        <v>4</v>
      </c>
      <c r="C274" s="14">
        <f>C273+C272+C271</f>
        <v>849359.8</v>
      </c>
      <c r="D274" s="14">
        <f>D273+D272+D271</f>
        <v>0</v>
      </c>
      <c r="E274" s="5">
        <f>SUM(E271:E273)</f>
        <v>849359.7999999999</v>
      </c>
      <c r="F274" s="5">
        <f>SUM(F271:F273)</f>
        <v>328702.24</v>
      </c>
      <c r="G274" s="5">
        <f>SUM(G271:G273)</f>
        <v>435721.58</v>
      </c>
      <c r="H274" s="5">
        <f>SUM(H271:H273)</f>
        <v>84935.98000000001</v>
      </c>
      <c r="I274" s="17"/>
      <c r="J274" s="17"/>
      <c r="K274" s="17"/>
      <c r="L274" s="17"/>
      <c r="M274" s="17"/>
    </row>
    <row r="275" spans="1:12" ht="18.75" customHeight="1">
      <c r="A275" s="20" t="s">
        <v>67</v>
      </c>
      <c r="B275" s="7" t="s">
        <v>83</v>
      </c>
      <c r="C275" s="13">
        <v>46020.46</v>
      </c>
      <c r="D275" s="13"/>
      <c r="E275" s="8">
        <f>D275+C275</f>
        <v>46020.46</v>
      </c>
      <c r="F275" s="8">
        <v>17809.91</v>
      </c>
      <c r="G275" s="8">
        <v>23608.5</v>
      </c>
      <c r="H275" s="8">
        <v>4602.05</v>
      </c>
      <c r="I275" s="17"/>
      <c r="J275" s="17"/>
      <c r="K275" s="17"/>
      <c r="L275" s="17"/>
    </row>
    <row r="276" spans="1:12" ht="18.75">
      <c r="A276" s="21"/>
      <c r="B276" s="7" t="s">
        <v>6</v>
      </c>
      <c r="C276" s="13">
        <v>11699.29</v>
      </c>
      <c r="D276" s="13"/>
      <c r="E276" s="8">
        <f>D276+C276</f>
        <v>11699.29</v>
      </c>
      <c r="F276" s="8">
        <v>4527.62</v>
      </c>
      <c r="G276" s="8">
        <v>6001.74</v>
      </c>
      <c r="H276" s="8">
        <v>1169.93</v>
      </c>
      <c r="I276" s="17"/>
      <c r="J276" s="17"/>
      <c r="K276" s="17"/>
      <c r="L276" s="17"/>
    </row>
    <row r="277" spans="1:12" ht="18.75">
      <c r="A277" s="21"/>
      <c r="B277" s="7" t="s">
        <v>9</v>
      </c>
      <c r="C277" s="13">
        <v>360651.52</v>
      </c>
      <c r="D277" s="13"/>
      <c r="E277" s="8">
        <f>D277+C277</f>
        <v>360651.52</v>
      </c>
      <c r="F277" s="8">
        <v>139572.15</v>
      </c>
      <c r="G277" s="8">
        <v>185014.22</v>
      </c>
      <c r="H277" s="8">
        <v>36065.15</v>
      </c>
      <c r="I277" s="17"/>
      <c r="J277" s="17"/>
      <c r="K277" s="17"/>
      <c r="L277" s="17"/>
    </row>
    <row r="278" spans="1:13" s="6" customFormat="1" ht="18.75">
      <c r="A278" s="22"/>
      <c r="B278" s="9" t="s">
        <v>4</v>
      </c>
      <c r="C278" s="14">
        <f>C277+C276+C275</f>
        <v>418371.27</v>
      </c>
      <c r="D278" s="14">
        <f>D277+D276+D275</f>
        <v>0</v>
      </c>
      <c r="E278" s="5">
        <f>SUM(E275:E277)</f>
        <v>418371.27</v>
      </c>
      <c r="F278" s="5">
        <f>SUM(F275:F277)</f>
        <v>161909.68</v>
      </c>
      <c r="G278" s="5">
        <f>SUM(G275:G277)</f>
        <v>214624.46</v>
      </c>
      <c r="H278" s="5">
        <f>SUM(H275:H277)</f>
        <v>41837.130000000005</v>
      </c>
      <c r="I278" s="17"/>
      <c r="J278" s="17"/>
      <c r="K278" s="17"/>
      <c r="L278" s="17"/>
      <c r="M278" s="17"/>
    </row>
    <row r="279" spans="1:12" ht="18.75" customHeight="1">
      <c r="A279" s="20" t="s">
        <v>68</v>
      </c>
      <c r="B279" s="7" t="s">
        <v>83</v>
      </c>
      <c r="C279" s="13">
        <v>30655.16</v>
      </c>
      <c r="D279" s="13"/>
      <c r="E279" s="8">
        <f>D279+C279</f>
        <v>30655.16</v>
      </c>
      <c r="F279" s="8">
        <v>11863.55</v>
      </c>
      <c r="G279" s="8">
        <v>15726.1</v>
      </c>
      <c r="H279" s="8">
        <v>3065.51</v>
      </c>
      <c r="I279" s="17"/>
      <c r="J279" s="17"/>
      <c r="K279" s="17"/>
      <c r="L279" s="17"/>
    </row>
    <row r="280" spans="1:12" ht="18.75">
      <c r="A280" s="21"/>
      <c r="B280" s="7" t="s">
        <v>6</v>
      </c>
      <c r="C280" s="13">
        <v>7799.54</v>
      </c>
      <c r="D280" s="13"/>
      <c r="E280" s="8">
        <f>D280+C280</f>
        <v>7799.54</v>
      </c>
      <c r="F280" s="8">
        <v>3018.43</v>
      </c>
      <c r="G280" s="8">
        <v>4001.16</v>
      </c>
      <c r="H280" s="8">
        <v>779.95</v>
      </c>
      <c r="I280" s="17"/>
      <c r="J280" s="17"/>
      <c r="K280" s="17"/>
      <c r="L280" s="17"/>
    </row>
    <row r="281" spans="1:12" ht="18.75">
      <c r="A281" s="21"/>
      <c r="B281" s="7" t="s">
        <v>35</v>
      </c>
      <c r="C281" s="13"/>
      <c r="D281" s="13">
        <v>121263.96</v>
      </c>
      <c r="E281" s="8">
        <f>D281+C281</f>
        <v>121263.96</v>
      </c>
      <c r="F281" s="8">
        <v>46929.14</v>
      </c>
      <c r="G281" s="8">
        <v>62208.41</v>
      </c>
      <c r="H281" s="8">
        <v>12126.41</v>
      </c>
      <c r="I281" s="17"/>
      <c r="J281" s="17"/>
      <c r="K281" s="17"/>
      <c r="L281" s="17"/>
    </row>
    <row r="282" spans="1:13" s="6" customFormat="1" ht="18.75">
      <c r="A282" s="22"/>
      <c r="B282" s="9" t="s">
        <v>4</v>
      </c>
      <c r="C282" s="14">
        <f>C281+C280+C279</f>
        <v>38454.7</v>
      </c>
      <c r="D282" s="14">
        <f>D281+D280+D279</f>
        <v>121263.96</v>
      </c>
      <c r="E282" s="5">
        <f>SUM(E279:E281)</f>
        <v>159718.66</v>
      </c>
      <c r="F282" s="5">
        <f>SUM(F279:F281)</f>
        <v>61811.119999999995</v>
      </c>
      <c r="G282" s="5">
        <f>SUM(G279:G281)</f>
        <v>81935.67000000001</v>
      </c>
      <c r="H282" s="5">
        <f>SUM(H279:H281)</f>
        <v>15971.869999999999</v>
      </c>
      <c r="I282" s="17"/>
      <c r="J282" s="17"/>
      <c r="K282" s="17"/>
      <c r="L282" s="17"/>
      <c r="M282" s="17"/>
    </row>
    <row r="283" spans="1:12" ht="18.75" customHeight="1">
      <c r="A283" s="20" t="s">
        <v>69</v>
      </c>
      <c r="B283" s="7" t="s">
        <v>83</v>
      </c>
      <c r="C283" s="13">
        <v>30655.16</v>
      </c>
      <c r="D283" s="13"/>
      <c r="E283" s="8">
        <f>D283+C283</f>
        <v>30655.16</v>
      </c>
      <c r="F283" s="8">
        <v>11863.55</v>
      </c>
      <c r="G283" s="8">
        <v>15726.1</v>
      </c>
      <c r="H283" s="8">
        <v>3065.51</v>
      </c>
      <c r="I283" s="17"/>
      <c r="J283" s="17"/>
      <c r="K283" s="17"/>
      <c r="L283" s="17"/>
    </row>
    <row r="284" spans="1:12" ht="18.75">
      <c r="A284" s="21"/>
      <c r="B284" s="7" t="s">
        <v>6</v>
      </c>
      <c r="C284" s="13">
        <v>7799.54</v>
      </c>
      <c r="D284" s="13"/>
      <c r="E284" s="8">
        <f>D284+C284</f>
        <v>7799.54</v>
      </c>
      <c r="F284" s="8">
        <v>3018.43</v>
      </c>
      <c r="G284" s="8">
        <v>4001.16</v>
      </c>
      <c r="H284" s="8">
        <v>779.95</v>
      </c>
      <c r="I284" s="17"/>
      <c r="J284" s="17"/>
      <c r="K284" s="17"/>
      <c r="L284" s="17"/>
    </row>
    <row r="285" spans="1:12" ht="18.75">
      <c r="A285" s="21"/>
      <c r="B285" s="7" t="s">
        <v>11</v>
      </c>
      <c r="C285" s="13"/>
      <c r="D285" s="13">
        <v>29814.19</v>
      </c>
      <c r="E285" s="8">
        <f>D285+C285</f>
        <v>29814.19</v>
      </c>
      <c r="F285" s="8">
        <v>11538.09</v>
      </c>
      <c r="G285" s="8">
        <v>15294.68</v>
      </c>
      <c r="H285" s="8">
        <v>2981.42</v>
      </c>
      <c r="I285" s="17"/>
      <c r="J285" s="17"/>
      <c r="K285" s="17"/>
      <c r="L285" s="17"/>
    </row>
    <row r="286" spans="1:12" ht="18.75">
      <c r="A286" s="21"/>
      <c r="B286" s="7" t="s">
        <v>35</v>
      </c>
      <c r="C286" s="13"/>
      <c r="D286" s="13">
        <v>186684.48</v>
      </c>
      <c r="E286" s="8">
        <f>D286+C286</f>
        <v>186684.48</v>
      </c>
      <c r="F286" s="8">
        <v>72246.89</v>
      </c>
      <c r="G286" s="8">
        <v>95769.14</v>
      </c>
      <c r="H286" s="8">
        <v>18668.45</v>
      </c>
      <c r="I286" s="17"/>
      <c r="J286" s="17"/>
      <c r="K286" s="17"/>
      <c r="L286" s="17"/>
    </row>
    <row r="287" spans="1:12" ht="18.75">
      <c r="A287" s="21"/>
      <c r="B287" s="7" t="s">
        <v>9</v>
      </c>
      <c r="C287" s="13">
        <v>133382.09</v>
      </c>
      <c r="D287" s="13"/>
      <c r="E287" s="8">
        <f>D287+C287</f>
        <v>133382.09</v>
      </c>
      <c r="F287" s="8">
        <v>51618.86</v>
      </c>
      <c r="G287" s="8">
        <v>68425.01</v>
      </c>
      <c r="H287" s="8">
        <v>13338.22</v>
      </c>
      <c r="I287" s="17"/>
      <c r="J287" s="17"/>
      <c r="K287" s="17"/>
      <c r="L287" s="17"/>
    </row>
    <row r="288" spans="1:13" s="6" customFormat="1" ht="18.75">
      <c r="A288" s="22"/>
      <c r="B288" s="9" t="s">
        <v>4</v>
      </c>
      <c r="C288" s="14">
        <f aca="true" t="shared" si="9" ref="C288:H288">SUM(C283:C287)</f>
        <v>171836.78999999998</v>
      </c>
      <c r="D288" s="14">
        <f t="shared" si="9"/>
        <v>216498.67</v>
      </c>
      <c r="E288" s="14">
        <f t="shared" si="9"/>
        <v>388335.45999999996</v>
      </c>
      <c r="F288" s="14">
        <f t="shared" si="9"/>
        <v>150285.82</v>
      </c>
      <c r="G288" s="14">
        <f t="shared" si="9"/>
        <v>199216.09</v>
      </c>
      <c r="H288" s="14">
        <f t="shared" si="9"/>
        <v>38833.55</v>
      </c>
      <c r="I288" s="17"/>
      <c r="J288" s="17"/>
      <c r="K288" s="17"/>
      <c r="L288" s="17"/>
      <c r="M288" s="17"/>
    </row>
    <row r="289" spans="1:12" ht="18.75" customHeight="1">
      <c r="A289" s="20" t="s">
        <v>70</v>
      </c>
      <c r="B289" s="7" t="s">
        <v>83</v>
      </c>
      <c r="C289" s="13">
        <v>30655.16</v>
      </c>
      <c r="D289" s="13"/>
      <c r="E289" s="8">
        <f>D289+C289</f>
        <v>30655.16</v>
      </c>
      <c r="F289" s="8">
        <v>11863.55</v>
      </c>
      <c r="G289" s="8">
        <v>15726.1</v>
      </c>
      <c r="H289" s="8">
        <v>3065.51</v>
      </c>
      <c r="I289" s="17"/>
      <c r="J289" s="17"/>
      <c r="K289" s="17"/>
      <c r="L289" s="17"/>
    </row>
    <row r="290" spans="1:12" ht="18.75">
      <c r="A290" s="21"/>
      <c r="B290" s="7" t="s">
        <v>6</v>
      </c>
      <c r="C290" s="13">
        <v>7799.54</v>
      </c>
      <c r="D290" s="13"/>
      <c r="E290" s="8">
        <f>D290+C290</f>
        <v>7799.54</v>
      </c>
      <c r="F290" s="8">
        <v>3018.43</v>
      </c>
      <c r="G290" s="8">
        <v>4001.16</v>
      </c>
      <c r="H290" s="8">
        <v>779.95</v>
      </c>
      <c r="I290" s="17"/>
      <c r="J290" s="17"/>
      <c r="K290" s="17"/>
      <c r="L290" s="17"/>
    </row>
    <row r="291" spans="1:12" ht="18.75">
      <c r="A291" s="21"/>
      <c r="B291" s="7" t="s">
        <v>78</v>
      </c>
      <c r="C291" s="13"/>
      <c r="D291" s="13">
        <v>119134.48</v>
      </c>
      <c r="E291" s="8">
        <f>D291+C291</f>
        <v>119134.48</v>
      </c>
      <c r="F291" s="8">
        <v>46105.04</v>
      </c>
      <c r="G291" s="8">
        <v>61115.99</v>
      </c>
      <c r="H291" s="8">
        <v>11913.45</v>
      </c>
      <c r="I291" s="17"/>
      <c r="J291" s="17"/>
      <c r="K291" s="17"/>
      <c r="L291" s="17"/>
    </row>
    <row r="292" spans="1:12" ht="18.75">
      <c r="A292" s="21"/>
      <c r="B292" s="7" t="s">
        <v>35</v>
      </c>
      <c r="C292" s="13"/>
      <c r="D292" s="13">
        <v>186684.48</v>
      </c>
      <c r="E292" s="8">
        <f>D292+C292</f>
        <v>186684.48</v>
      </c>
      <c r="F292" s="8">
        <v>72246.89</v>
      </c>
      <c r="G292" s="8">
        <v>95769.14</v>
      </c>
      <c r="H292" s="8">
        <v>18668.45</v>
      </c>
      <c r="I292" s="17"/>
      <c r="J292" s="17"/>
      <c r="K292" s="17"/>
      <c r="L292" s="17"/>
    </row>
    <row r="293" spans="1:13" s="6" customFormat="1" ht="18.75">
      <c r="A293" s="22"/>
      <c r="B293" s="9" t="s">
        <v>4</v>
      </c>
      <c r="C293" s="14">
        <f aca="true" t="shared" si="10" ref="C293:H293">SUM(C289:C292)</f>
        <v>38454.7</v>
      </c>
      <c r="D293" s="14">
        <f t="shared" si="10"/>
        <v>305818.96</v>
      </c>
      <c r="E293" s="14">
        <f t="shared" si="10"/>
        <v>344273.66000000003</v>
      </c>
      <c r="F293" s="14">
        <f t="shared" si="10"/>
        <v>133233.91</v>
      </c>
      <c r="G293" s="14">
        <f t="shared" si="10"/>
        <v>176612.39</v>
      </c>
      <c r="H293" s="14">
        <f t="shared" si="10"/>
        <v>34427.36</v>
      </c>
      <c r="I293" s="17"/>
      <c r="J293" s="17"/>
      <c r="K293" s="17"/>
      <c r="L293" s="17"/>
      <c r="M293" s="17"/>
    </row>
    <row r="294" spans="1:12" ht="18.75" customHeight="1">
      <c r="A294" s="20" t="s">
        <v>71</v>
      </c>
      <c r="B294" s="7" t="s">
        <v>83</v>
      </c>
      <c r="C294" s="13">
        <v>30655.16</v>
      </c>
      <c r="D294" s="13"/>
      <c r="E294" s="8">
        <f>D294+C294</f>
        <v>30655.16</v>
      </c>
      <c r="F294" s="8">
        <v>11863.55</v>
      </c>
      <c r="G294" s="8">
        <v>15726.1</v>
      </c>
      <c r="H294" s="8">
        <v>3065.51</v>
      </c>
      <c r="I294" s="17"/>
      <c r="J294" s="17"/>
      <c r="K294" s="17"/>
      <c r="L294" s="17"/>
    </row>
    <row r="295" spans="1:12" ht="18.75">
      <c r="A295" s="21"/>
      <c r="B295" s="7" t="s">
        <v>6</v>
      </c>
      <c r="C295" s="13">
        <v>7799.54</v>
      </c>
      <c r="D295" s="13"/>
      <c r="E295" s="8">
        <f>D295+C295</f>
        <v>7799.54</v>
      </c>
      <c r="F295" s="8">
        <v>3018.43</v>
      </c>
      <c r="G295" s="8">
        <v>4001.16</v>
      </c>
      <c r="H295" s="8">
        <v>779.95</v>
      </c>
      <c r="I295" s="17"/>
      <c r="J295" s="17"/>
      <c r="K295" s="17"/>
      <c r="L295" s="17"/>
    </row>
    <row r="296" spans="1:12" ht="18.75">
      <c r="A296" s="21"/>
      <c r="B296" s="7" t="s">
        <v>78</v>
      </c>
      <c r="C296" s="13"/>
      <c r="D296" s="13">
        <v>161755.12</v>
      </c>
      <c r="E296" s="8">
        <f>D296+C296</f>
        <v>161755.12</v>
      </c>
      <c r="F296" s="8">
        <v>62599.23</v>
      </c>
      <c r="G296" s="8">
        <v>82980.38</v>
      </c>
      <c r="H296" s="8">
        <v>16175.51</v>
      </c>
      <c r="I296" s="17"/>
      <c r="J296" s="17"/>
      <c r="K296" s="17"/>
      <c r="L296" s="17"/>
    </row>
    <row r="297" spans="1:12" ht="18.75">
      <c r="A297" s="21"/>
      <c r="B297" s="7" t="s">
        <v>35</v>
      </c>
      <c r="C297" s="13"/>
      <c r="D297" s="13">
        <v>186684.48</v>
      </c>
      <c r="E297" s="8">
        <f>D297+C297</f>
        <v>186684.48</v>
      </c>
      <c r="F297" s="8">
        <v>72246.88</v>
      </c>
      <c r="G297" s="8">
        <v>95769.14</v>
      </c>
      <c r="H297" s="8">
        <v>18668.46</v>
      </c>
      <c r="I297" s="17"/>
      <c r="J297" s="17"/>
      <c r="K297" s="17"/>
      <c r="L297" s="17"/>
    </row>
    <row r="298" spans="1:13" s="6" customFormat="1" ht="18.75">
      <c r="A298" s="22"/>
      <c r="B298" s="9" t="s">
        <v>4</v>
      </c>
      <c r="C298" s="14">
        <f aca="true" t="shared" si="11" ref="C298:H298">SUM(C294:C297)</f>
        <v>38454.7</v>
      </c>
      <c r="D298" s="14">
        <f t="shared" si="11"/>
        <v>348439.6</v>
      </c>
      <c r="E298" s="14">
        <f t="shared" si="11"/>
        <v>386894.30000000005</v>
      </c>
      <c r="F298" s="14">
        <f t="shared" si="11"/>
        <v>149728.09000000003</v>
      </c>
      <c r="G298" s="14">
        <f t="shared" si="11"/>
        <v>198476.78000000003</v>
      </c>
      <c r="H298" s="14">
        <f t="shared" si="11"/>
        <v>38689.43</v>
      </c>
      <c r="I298" s="17"/>
      <c r="J298" s="17"/>
      <c r="K298" s="17"/>
      <c r="L298" s="17"/>
      <c r="M298" s="17"/>
    </row>
    <row r="299" spans="1:12" ht="18.75" customHeight="1">
      <c r="A299" s="20" t="s">
        <v>72</v>
      </c>
      <c r="B299" s="7" t="s">
        <v>83</v>
      </c>
      <c r="C299" s="13">
        <v>15327.57</v>
      </c>
      <c r="D299" s="13"/>
      <c r="E299" s="8">
        <f>D299+C299</f>
        <v>15327.57</v>
      </c>
      <c r="F299" s="8">
        <v>5931.77</v>
      </c>
      <c r="G299" s="8">
        <v>7863.04</v>
      </c>
      <c r="H299" s="8">
        <v>1532.76</v>
      </c>
      <c r="I299" s="17"/>
      <c r="J299" s="17"/>
      <c r="K299" s="17"/>
      <c r="L299" s="17"/>
    </row>
    <row r="300" spans="1:12" ht="18.75">
      <c r="A300" s="21"/>
      <c r="B300" s="7" t="s">
        <v>6</v>
      </c>
      <c r="C300" s="13">
        <v>7799.54</v>
      </c>
      <c r="D300" s="13"/>
      <c r="E300" s="8">
        <f>D300+C300</f>
        <v>7799.54</v>
      </c>
      <c r="F300" s="8">
        <v>3018.43</v>
      </c>
      <c r="G300" s="8">
        <v>4001.16</v>
      </c>
      <c r="H300" s="8">
        <v>779.95</v>
      </c>
      <c r="I300" s="17"/>
      <c r="J300" s="17"/>
      <c r="K300" s="17"/>
      <c r="L300" s="17"/>
    </row>
    <row r="301" spans="1:12" ht="18.75">
      <c r="A301" s="21"/>
      <c r="B301" s="7" t="s">
        <v>35</v>
      </c>
      <c r="C301" s="13"/>
      <c r="D301" s="13">
        <v>121263.96</v>
      </c>
      <c r="E301" s="8">
        <f>D301+C301</f>
        <v>121263.96</v>
      </c>
      <c r="F301" s="8">
        <v>46929.15</v>
      </c>
      <c r="G301" s="8">
        <v>62208.41</v>
      </c>
      <c r="H301" s="8">
        <v>12126.4</v>
      </c>
      <c r="I301" s="17"/>
      <c r="J301" s="17"/>
      <c r="K301" s="17"/>
      <c r="L301" s="17"/>
    </row>
    <row r="302" spans="1:12" ht="18.75">
      <c r="A302" s="21"/>
      <c r="B302" s="7" t="s">
        <v>3</v>
      </c>
      <c r="C302" s="13"/>
      <c r="D302" s="13">
        <v>104716.48</v>
      </c>
      <c r="E302" s="8">
        <f>D302+C302</f>
        <v>104716.48</v>
      </c>
      <c r="F302" s="8">
        <v>40525.28</v>
      </c>
      <c r="G302" s="8">
        <v>53719.55</v>
      </c>
      <c r="H302" s="8">
        <v>10471.65</v>
      </c>
      <c r="I302" s="17"/>
      <c r="J302" s="17"/>
      <c r="K302" s="17"/>
      <c r="L302" s="17"/>
    </row>
    <row r="303" spans="1:12" ht="18.75">
      <c r="A303" s="21"/>
      <c r="B303" s="7" t="s">
        <v>77</v>
      </c>
      <c r="C303" s="13"/>
      <c r="D303" s="13">
        <v>26814.76</v>
      </c>
      <c r="E303" s="8">
        <f>D303+C303</f>
        <v>26814.76</v>
      </c>
      <c r="F303" s="8">
        <v>10377.31</v>
      </c>
      <c r="G303" s="8">
        <v>13755.99</v>
      </c>
      <c r="H303" s="8">
        <v>2681.46</v>
      </c>
      <c r="I303" s="17"/>
      <c r="J303" s="17"/>
      <c r="K303" s="17"/>
      <c r="L303" s="17"/>
    </row>
    <row r="304" spans="1:13" s="6" customFormat="1" ht="18.75">
      <c r="A304" s="22"/>
      <c r="B304" s="9" t="s">
        <v>4</v>
      </c>
      <c r="C304" s="14">
        <f>C303+C302+C301+C300+C299</f>
        <v>23127.11</v>
      </c>
      <c r="D304" s="14">
        <f>D303+D302+D301+D300+D299</f>
        <v>252795.2</v>
      </c>
      <c r="E304" s="5">
        <f>SUM(E299:E303)</f>
        <v>275922.31</v>
      </c>
      <c r="F304" s="5">
        <f>SUM(F299:F303)</f>
        <v>106781.94</v>
      </c>
      <c r="G304" s="5">
        <f>SUM(G299:G303)</f>
        <v>141548.15</v>
      </c>
      <c r="H304" s="5">
        <f>SUM(H299:H303)</f>
        <v>27592.22</v>
      </c>
      <c r="I304" s="17"/>
      <c r="J304" s="17"/>
      <c r="K304" s="17"/>
      <c r="L304" s="17"/>
      <c r="M304" s="17"/>
    </row>
    <row r="305" spans="1:13" s="6" customFormat="1" ht="18.75" customHeight="1">
      <c r="A305" s="27" t="s">
        <v>87</v>
      </c>
      <c r="B305" s="28"/>
      <c r="C305" s="5">
        <f>C310</f>
        <v>35000</v>
      </c>
      <c r="D305" s="5">
        <f>D310</f>
        <v>518200</v>
      </c>
      <c r="E305" s="5">
        <f>E310</f>
        <v>553200</v>
      </c>
      <c r="F305" s="5">
        <f>F310</f>
        <v>0</v>
      </c>
      <c r="G305" s="5">
        <f>G310</f>
        <v>0</v>
      </c>
      <c r="H305" s="5">
        <f>H310</f>
        <v>553200</v>
      </c>
      <c r="I305" s="17"/>
      <c r="J305" s="17"/>
      <c r="K305" s="17"/>
      <c r="L305" s="17"/>
      <c r="M305" s="17"/>
    </row>
    <row r="306" spans="1:12" ht="18.75" customHeight="1">
      <c r="A306" s="20" t="s">
        <v>98</v>
      </c>
      <c r="B306" s="7" t="s">
        <v>89</v>
      </c>
      <c r="C306" s="13"/>
      <c r="D306" s="13">
        <v>88380</v>
      </c>
      <c r="E306" s="8">
        <f>D306+C306</f>
        <v>88380</v>
      </c>
      <c r="F306" s="8">
        <v>0</v>
      </c>
      <c r="G306" s="8">
        <v>0</v>
      </c>
      <c r="H306" s="8">
        <v>88380</v>
      </c>
      <c r="I306" s="17"/>
      <c r="J306" s="17"/>
      <c r="K306" s="17"/>
      <c r="L306" s="17"/>
    </row>
    <row r="307" spans="1:12" ht="18.75">
      <c r="A307" s="21"/>
      <c r="B307" s="7" t="s">
        <v>99</v>
      </c>
      <c r="C307" s="13"/>
      <c r="D307" s="13">
        <v>233430</v>
      </c>
      <c r="E307" s="8">
        <f>D307+C307</f>
        <v>233430</v>
      </c>
      <c r="F307" s="8">
        <v>0</v>
      </c>
      <c r="G307" s="8">
        <v>0</v>
      </c>
      <c r="H307" s="8">
        <v>233430</v>
      </c>
      <c r="I307" s="17"/>
      <c r="J307" s="17"/>
      <c r="K307" s="17"/>
      <c r="L307" s="17"/>
    </row>
    <row r="308" spans="1:12" ht="37.5">
      <c r="A308" s="21"/>
      <c r="B308" s="7" t="s">
        <v>79</v>
      </c>
      <c r="C308" s="13">
        <v>35000</v>
      </c>
      <c r="D308" s="13"/>
      <c r="E308" s="8">
        <f>D308+C308</f>
        <v>35000</v>
      </c>
      <c r="F308" s="8"/>
      <c r="G308" s="8"/>
      <c r="H308" s="8">
        <v>35000</v>
      </c>
      <c r="I308" s="17"/>
      <c r="J308" s="17"/>
      <c r="K308" s="17"/>
      <c r="L308" s="17"/>
    </row>
    <row r="309" spans="1:12" ht="18.75">
      <c r="A309" s="21"/>
      <c r="B309" s="7" t="s">
        <v>100</v>
      </c>
      <c r="C309" s="13"/>
      <c r="D309" s="13">
        <v>196390</v>
      </c>
      <c r="E309" s="8">
        <f>D309+C309</f>
        <v>196390</v>
      </c>
      <c r="F309" s="8">
        <v>0</v>
      </c>
      <c r="G309" s="8">
        <v>0</v>
      </c>
      <c r="H309" s="8">
        <v>196390</v>
      </c>
      <c r="I309" s="17"/>
      <c r="J309" s="17"/>
      <c r="K309" s="17"/>
      <c r="L309" s="17"/>
    </row>
    <row r="310" spans="1:13" s="6" customFormat="1" ht="18.75">
      <c r="A310" s="22"/>
      <c r="B310" s="9" t="s">
        <v>4</v>
      </c>
      <c r="C310" s="14">
        <f>SUM(C306:C309)</f>
        <v>35000</v>
      </c>
      <c r="D310" s="14">
        <f>SUM(D306:D309)</f>
        <v>518200</v>
      </c>
      <c r="E310" s="14">
        <f>SUM(E306:E309)</f>
        <v>553200</v>
      </c>
      <c r="F310" s="14">
        <f>SUM(F306:F309)</f>
        <v>0</v>
      </c>
      <c r="G310" s="14">
        <f>SUM(G306:G309)</f>
        <v>0</v>
      </c>
      <c r="H310" s="14">
        <f>SUM(H306:H309)</f>
        <v>553200</v>
      </c>
      <c r="I310" s="17"/>
      <c r="J310" s="17"/>
      <c r="K310" s="17"/>
      <c r="L310" s="17"/>
      <c r="M310" s="17"/>
    </row>
    <row r="311" spans="1:13" s="6" customFormat="1" ht="18.75">
      <c r="A311" s="19" t="s">
        <v>101</v>
      </c>
      <c r="B311" s="19"/>
      <c r="C311" s="5">
        <f>C312+C313</f>
        <v>13000</v>
      </c>
      <c r="D311" s="5">
        <f>D312+D313</f>
        <v>64400</v>
      </c>
      <c r="E311" s="5">
        <f>E312+E313</f>
        <v>77400</v>
      </c>
      <c r="F311" s="5">
        <f>F312+F313</f>
        <v>0</v>
      </c>
      <c r="G311" s="5">
        <f>G312+G313</f>
        <v>0</v>
      </c>
      <c r="H311" s="5">
        <f>H312+H313</f>
        <v>77400</v>
      </c>
      <c r="I311" s="17"/>
      <c r="J311" s="17"/>
      <c r="K311" s="17"/>
      <c r="L311" s="17"/>
      <c r="M311" s="17"/>
    </row>
    <row r="312" spans="1:13" s="6" customFormat="1" ht="18.75">
      <c r="A312" s="27" t="s">
        <v>86</v>
      </c>
      <c r="B312" s="28"/>
      <c r="C312" s="5">
        <v>0</v>
      </c>
      <c r="D312" s="5">
        <v>0</v>
      </c>
      <c r="E312" s="5">
        <v>0</v>
      </c>
      <c r="F312" s="5">
        <v>0</v>
      </c>
      <c r="G312" s="5">
        <v>0</v>
      </c>
      <c r="H312" s="5">
        <v>0</v>
      </c>
      <c r="I312" s="17"/>
      <c r="J312" s="17"/>
      <c r="K312" s="17"/>
      <c r="L312" s="17"/>
      <c r="M312" s="17"/>
    </row>
    <row r="313" spans="1:13" s="6" customFormat="1" ht="18.75">
      <c r="A313" s="27" t="s">
        <v>87</v>
      </c>
      <c r="B313" s="28"/>
      <c r="C313" s="14">
        <f>C316+C318</f>
        <v>13000</v>
      </c>
      <c r="D313" s="14">
        <f>D316+D318</f>
        <v>64400</v>
      </c>
      <c r="E313" s="14">
        <f>E316+E318</f>
        <v>77400</v>
      </c>
      <c r="F313" s="14">
        <f>F316+F318</f>
        <v>0</v>
      </c>
      <c r="G313" s="14">
        <f>G316+G318</f>
        <v>0</v>
      </c>
      <c r="H313" s="14">
        <f>H316+H318</f>
        <v>77400</v>
      </c>
      <c r="I313" s="17"/>
      <c r="J313" s="17"/>
      <c r="K313" s="17"/>
      <c r="L313" s="17"/>
      <c r="M313" s="17"/>
    </row>
    <row r="314" spans="1:12" ht="18.75" customHeight="1">
      <c r="A314" s="20" t="s">
        <v>102</v>
      </c>
      <c r="B314" s="7" t="s">
        <v>103</v>
      </c>
      <c r="C314" s="13"/>
      <c r="D314" s="13">
        <v>25700</v>
      </c>
      <c r="E314" s="8">
        <f>D314+C314</f>
        <v>25700</v>
      </c>
      <c r="F314" s="8">
        <v>0</v>
      </c>
      <c r="G314" s="8">
        <v>0</v>
      </c>
      <c r="H314" s="8">
        <v>25700</v>
      </c>
      <c r="I314" s="17"/>
      <c r="J314" s="17"/>
      <c r="K314" s="17"/>
      <c r="L314" s="17"/>
    </row>
    <row r="315" spans="1:12" ht="37.5">
      <c r="A315" s="21"/>
      <c r="B315" s="7" t="s">
        <v>104</v>
      </c>
      <c r="C315" s="13">
        <v>13000</v>
      </c>
      <c r="D315" s="13"/>
      <c r="E315" s="8">
        <f>D315+C315</f>
        <v>13000</v>
      </c>
      <c r="F315" s="8">
        <v>0</v>
      </c>
      <c r="G315" s="8">
        <v>0</v>
      </c>
      <c r="H315" s="8">
        <v>13000</v>
      </c>
      <c r="I315" s="17"/>
      <c r="J315" s="17"/>
      <c r="K315" s="17"/>
      <c r="L315" s="17"/>
    </row>
    <row r="316" spans="1:13" s="6" customFormat="1" ht="18.75">
      <c r="A316" s="22"/>
      <c r="B316" s="9" t="s">
        <v>4</v>
      </c>
      <c r="C316" s="14">
        <f>C315+C314</f>
        <v>13000</v>
      </c>
      <c r="D316" s="14">
        <f>D315+D314</f>
        <v>25700</v>
      </c>
      <c r="E316" s="14">
        <f>E315+E314</f>
        <v>38700</v>
      </c>
      <c r="F316" s="14">
        <f>F315+F314</f>
        <v>0</v>
      </c>
      <c r="G316" s="14">
        <f>G315+G314</f>
        <v>0</v>
      </c>
      <c r="H316" s="14">
        <f>H315+H314</f>
        <v>38700</v>
      </c>
      <c r="I316" s="17"/>
      <c r="J316" s="17"/>
      <c r="K316" s="17"/>
      <c r="L316" s="17"/>
      <c r="M316" s="17"/>
    </row>
    <row r="317" spans="1:12" ht="18.75" customHeight="1">
      <c r="A317" s="20" t="s">
        <v>105</v>
      </c>
      <c r="B317" s="7" t="s">
        <v>103</v>
      </c>
      <c r="C317" s="13"/>
      <c r="D317" s="13">
        <v>38700</v>
      </c>
      <c r="E317" s="8">
        <f>D317+C317</f>
        <v>38700</v>
      </c>
      <c r="F317" s="8">
        <v>0</v>
      </c>
      <c r="G317" s="8">
        <v>0</v>
      </c>
      <c r="H317" s="8">
        <v>38700</v>
      </c>
      <c r="I317" s="17"/>
      <c r="J317" s="17"/>
      <c r="K317" s="17"/>
      <c r="L317" s="17"/>
    </row>
    <row r="318" spans="1:13" s="6" customFormat="1" ht="18.75">
      <c r="A318" s="22"/>
      <c r="B318" s="9" t="s">
        <v>4</v>
      </c>
      <c r="C318" s="14">
        <f>C317</f>
        <v>0</v>
      </c>
      <c r="D318" s="14">
        <f>D317</f>
        <v>38700</v>
      </c>
      <c r="E318" s="14">
        <f>E317</f>
        <v>38700</v>
      </c>
      <c r="F318" s="14">
        <f>F317</f>
        <v>0</v>
      </c>
      <c r="G318" s="14">
        <f>G317</f>
        <v>0</v>
      </c>
      <c r="H318" s="14">
        <f>H317</f>
        <v>38700</v>
      </c>
      <c r="I318" s="17"/>
      <c r="J318" s="17"/>
      <c r="K318" s="17"/>
      <c r="L318" s="17"/>
      <c r="M318" s="17"/>
    </row>
    <row r="319" spans="5:9" ht="18.75">
      <c r="E319" s="10"/>
      <c r="F319" s="10"/>
      <c r="G319" s="10"/>
      <c r="H319" s="10"/>
      <c r="I319" s="17"/>
    </row>
    <row r="320" spans="5:8" ht="18.75">
      <c r="E320" s="10"/>
      <c r="F320" s="10"/>
      <c r="G320" s="10"/>
      <c r="H320" s="10"/>
    </row>
    <row r="321" spans="5:8" ht="18.75">
      <c r="E321" s="10"/>
      <c r="F321" s="10"/>
      <c r="G321" s="10"/>
      <c r="H321" s="10"/>
    </row>
    <row r="322" spans="5:8" ht="18.75">
      <c r="E322" s="10"/>
      <c r="F322" s="10"/>
      <c r="G322" s="10"/>
      <c r="H322" s="10"/>
    </row>
    <row r="323" spans="5:8" ht="18.75">
      <c r="E323" s="10"/>
      <c r="F323" s="10"/>
      <c r="G323" s="10"/>
      <c r="H323" s="10"/>
    </row>
    <row r="324" spans="5:8" ht="18.75">
      <c r="E324" s="10"/>
      <c r="F324" s="10"/>
      <c r="G324" s="10"/>
      <c r="H324" s="10"/>
    </row>
    <row r="325" spans="5:8" ht="18.75">
      <c r="E325" s="10"/>
      <c r="F325" s="10"/>
      <c r="G325" s="10"/>
      <c r="H325" s="10"/>
    </row>
    <row r="326" spans="5:8" ht="18.75">
      <c r="E326" s="10"/>
      <c r="F326" s="10"/>
      <c r="G326" s="10"/>
      <c r="H326" s="10"/>
    </row>
    <row r="327" spans="5:8" ht="18.75">
      <c r="E327" s="10"/>
      <c r="F327" s="10"/>
      <c r="G327" s="10"/>
      <c r="H327" s="10"/>
    </row>
    <row r="328" spans="5:8" ht="18.75">
      <c r="E328" s="10"/>
      <c r="F328" s="10"/>
      <c r="G328" s="10"/>
      <c r="H328" s="10"/>
    </row>
    <row r="329" spans="5:8" ht="18.75">
      <c r="E329" s="10"/>
      <c r="F329" s="10"/>
      <c r="G329" s="10"/>
      <c r="H329" s="10"/>
    </row>
    <row r="330" spans="5:8" ht="18.75">
      <c r="E330" s="10"/>
      <c r="F330" s="10"/>
      <c r="G330" s="10"/>
      <c r="H330" s="10"/>
    </row>
    <row r="331" spans="5:8" ht="18.75">
      <c r="E331" s="10"/>
      <c r="F331" s="10"/>
      <c r="G331" s="10"/>
      <c r="H331" s="10"/>
    </row>
    <row r="332" spans="5:8" ht="18.75">
      <c r="E332" s="10"/>
      <c r="F332" s="10"/>
      <c r="G332" s="10"/>
      <c r="H332" s="10"/>
    </row>
    <row r="333" spans="5:8" ht="18.75">
      <c r="E333" s="10"/>
      <c r="F333" s="10"/>
      <c r="G333" s="10"/>
      <c r="H333" s="10"/>
    </row>
    <row r="334" spans="5:8" ht="18.75">
      <c r="E334" s="10"/>
      <c r="F334" s="10"/>
      <c r="G334" s="10"/>
      <c r="H334" s="10"/>
    </row>
    <row r="335" spans="5:8" ht="18.75">
      <c r="E335" s="10"/>
      <c r="F335" s="10"/>
      <c r="G335" s="10"/>
      <c r="H335" s="10"/>
    </row>
    <row r="336" spans="5:8" ht="18.75">
      <c r="E336" s="10"/>
      <c r="F336" s="10"/>
      <c r="G336" s="10"/>
      <c r="H336" s="10"/>
    </row>
    <row r="337" spans="5:8" ht="18.75">
      <c r="E337" s="10"/>
      <c r="F337" s="10"/>
      <c r="G337" s="10"/>
      <c r="H337" s="10"/>
    </row>
    <row r="338" spans="5:8" ht="18.75">
      <c r="E338" s="10"/>
      <c r="F338" s="10"/>
      <c r="G338" s="10"/>
      <c r="H338" s="10"/>
    </row>
    <row r="339" spans="5:8" ht="18.75">
      <c r="E339" s="10"/>
      <c r="F339" s="10"/>
      <c r="G339" s="10"/>
      <c r="H339" s="10"/>
    </row>
    <row r="340" spans="5:8" ht="18.75">
      <c r="E340" s="10"/>
      <c r="F340" s="10"/>
      <c r="G340" s="10"/>
      <c r="H340" s="10"/>
    </row>
    <row r="341" spans="5:8" ht="18.75">
      <c r="E341" s="10"/>
      <c r="F341" s="10"/>
      <c r="G341" s="10"/>
      <c r="H341" s="10"/>
    </row>
    <row r="342" spans="5:8" ht="18.75">
      <c r="E342" s="10"/>
      <c r="F342" s="10"/>
      <c r="G342" s="10"/>
      <c r="H342" s="10"/>
    </row>
    <row r="343" spans="5:8" ht="18.75">
      <c r="E343" s="10"/>
      <c r="F343" s="10"/>
      <c r="G343" s="10"/>
      <c r="H343" s="10"/>
    </row>
    <row r="344" spans="5:8" ht="18.75">
      <c r="E344" s="10"/>
      <c r="F344" s="10"/>
      <c r="G344" s="10"/>
      <c r="H344" s="10"/>
    </row>
    <row r="345" spans="5:8" ht="18.75">
      <c r="E345" s="10"/>
      <c r="F345" s="10"/>
      <c r="G345" s="10"/>
      <c r="H345" s="10"/>
    </row>
    <row r="346" spans="5:8" ht="18.75">
      <c r="E346" s="10"/>
      <c r="F346" s="10"/>
      <c r="G346" s="10"/>
      <c r="H346" s="10"/>
    </row>
    <row r="347" spans="5:8" ht="18.75">
      <c r="E347" s="10"/>
      <c r="F347" s="10"/>
      <c r="G347" s="10"/>
      <c r="H347" s="10"/>
    </row>
    <row r="348" spans="5:8" ht="18.75">
      <c r="E348" s="10"/>
      <c r="F348" s="10"/>
      <c r="G348" s="10"/>
      <c r="H348" s="10"/>
    </row>
    <row r="349" spans="5:8" ht="18.75">
      <c r="E349" s="10"/>
      <c r="F349" s="10"/>
      <c r="G349" s="10"/>
      <c r="H349" s="10"/>
    </row>
    <row r="350" spans="5:8" ht="18.75">
      <c r="E350" s="10"/>
      <c r="F350" s="10"/>
      <c r="G350" s="10"/>
      <c r="H350" s="10"/>
    </row>
    <row r="351" spans="5:8" ht="18.75">
      <c r="E351" s="10"/>
      <c r="F351" s="10"/>
      <c r="G351" s="10"/>
      <c r="H351" s="10"/>
    </row>
    <row r="352" spans="5:8" ht="18.75">
      <c r="E352" s="10"/>
      <c r="F352" s="10"/>
      <c r="G352" s="10"/>
      <c r="H352" s="10"/>
    </row>
    <row r="353" spans="5:8" ht="18.75">
      <c r="E353" s="10"/>
      <c r="F353" s="10"/>
      <c r="G353" s="10"/>
      <c r="H353" s="10"/>
    </row>
    <row r="354" spans="5:8" ht="18.75">
      <c r="E354" s="10"/>
      <c r="F354" s="10"/>
      <c r="G354" s="10"/>
      <c r="H354" s="10"/>
    </row>
    <row r="355" spans="5:8" ht="18.75">
      <c r="E355" s="10"/>
      <c r="F355" s="10"/>
      <c r="G355" s="10"/>
      <c r="H355" s="10"/>
    </row>
    <row r="356" spans="5:8" ht="18.75">
      <c r="E356" s="10"/>
      <c r="F356" s="10"/>
      <c r="G356" s="10"/>
      <c r="H356" s="10"/>
    </row>
  </sheetData>
  <sheetProtection/>
  <mergeCells count="108">
    <mergeCell ref="A313:B313"/>
    <mergeCell ref="F6:H6"/>
    <mergeCell ref="F4:H4"/>
    <mergeCell ref="F5:H5"/>
    <mergeCell ref="A7:H7"/>
    <mergeCell ref="A305:B305"/>
    <mergeCell ref="A306:A310"/>
    <mergeCell ref="A311:B311"/>
    <mergeCell ref="A312:B312"/>
    <mergeCell ref="A314:A316"/>
    <mergeCell ref="A317:A318"/>
    <mergeCell ref="A193:B193"/>
    <mergeCell ref="A228:B228"/>
    <mergeCell ref="A230:B230"/>
    <mergeCell ref="A246:B246"/>
    <mergeCell ref="A247:A248"/>
    <mergeCell ref="A250:B250"/>
    <mergeCell ref="A162:B162"/>
    <mergeCell ref="A172:B172"/>
    <mergeCell ref="A174:B174"/>
    <mergeCell ref="A179:B179"/>
    <mergeCell ref="A181:B181"/>
    <mergeCell ref="A191:B191"/>
    <mergeCell ref="A62:B62"/>
    <mergeCell ref="A63:A66"/>
    <mergeCell ref="A68:B68"/>
    <mergeCell ref="A105:B105"/>
    <mergeCell ref="A106:A107"/>
    <mergeCell ref="A109:B109"/>
    <mergeCell ref="A92:A96"/>
    <mergeCell ref="A75:A80"/>
    <mergeCell ref="A97:A100"/>
    <mergeCell ref="A194:A197"/>
    <mergeCell ref="A198:A201"/>
    <mergeCell ref="A192:B192"/>
    <mergeCell ref="A134:B134"/>
    <mergeCell ref="A135:A136"/>
    <mergeCell ref="A138:B138"/>
    <mergeCell ref="A229:B229"/>
    <mergeCell ref="A224:A227"/>
    <mergeCell ref="A145:A147"/>
    <mergeCell ref="A161:B161"/>
    <mergeCell ref="A173:B173"/>
    <mergeCell ref="A148:A152"/>
    <mergeCell ref="A153:B153"/>
    <mergeCell ref="A154:A155"/>
    <mergeCell ref="A156:A157"/>
    <mergeCell ref="A158:A160"/>
    <mergeCell ref="A9:A10"/>
    <mergeCell ref="B9:B10"/>
    <mergeCell ref="E9:H9"/>
    <mergeCell ref="A14:B14"/>
    <mergeCell ref="A16:A21"/>
    <mergeCell ref="A22:A27"/>
    <mergeCell ref="A11:B11"/>
    <mergeCell ref="A12:B12"/>
    <mergeCell ref="A13:B13"/>
    <mergeCell ref="A15:B15"/>
    <mergeCell ref="A67:B67"/>
    <mergeCell ref="A69:A74"/>
    <mergeCell ref="A86:A91"/>
    <mergeCell ref="A259:A262"/>
    <mergeCell ref="A81:A85"/>
    <mergeCell ref="A236:A240"/>
    <mergeCell ref="A241:A245"/>
    <mergeCell ref="A249:B249"/>
    <mergeCell ref="A251:A254"/>
    <mergeCell ref="A255:A258"/>
    <mergeCell ref="A275:A278"/>
    <mergeCell ref="A180:B180"/>
    <mergeCell ref="A182:A185"/>
    <mergeCell ref="A186:A190"/>
    <mergeCell ref="A202:A207"/>
    <mergeCell ref="A114:A117"/>
    <mergeCell ref="A208:A213"/>
    <mergeCell ref="A214:A219"/>
    <mergeCell ref="A220:A223"/>
    <mergeCell ref="A231:A235"/>
    <mergeCell ref="A267:A270"/>
    <mergeCell ref="A271:A274"/>
    <mergeCell ref="A263:A266"/>
    <mergeCell ref="A163:A167"/>
    <mergeCell ref="A175:A178"/>
    <mergeCell ref="A34:A39"/>
    <mergeCell ref="A40:A45"/>
    <mergeCell ref="A46:A51"/>
    <mergeCell ref="A139:A141"/>
    <mergeCell ref="A52:A56"/>
    <mergeCell ref="D9:D10"/>
    <mergeCell ref="A28:A33"/>
    <mergeCell ref="A294:A298"/>
    <mergeCell ref="A299:A304"/>
    <mergeCell ref="A8:B8"/>
    <mergeCell ref="A283:A288"/>
    <mergeCell ref="A289:A293"/>
    <mergeCell ref="A168:A171"/>
    <mergeCell ref="A279:A282"/>
    <mergeCell ref="A122:A125"/>
    <mergeCell ref="A108:B108"/>
    <mergeCell ref="A110:A113"/>
    <mergeCell ref="A118:A121"/>
    <mergeCell ref="A142:A144"/>
    <mergeCell ref="C9:C10"/>
    <mergeCell ref="A101:A104"/>
    <mergeCell ref="A126:A129"/>
    <mergeCell ref="A130:A133"/>
    <mergeCell ref="A137:B137"/>
    <mergeCell ref="A57:A61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scale="59" r:id="rId1"/>
  <rowBreaks count="9" manualBreakCount="9">
    <brk id="45" max="7" man="1"/>
    <brk id="66" max="7" man="1"/>
    <brk id="107" max="7" man="1"/>
    <brk id="136" max="7" man="1"/>
    <brk id="160" max="7" man="1"/>
    <brk id="191" max="7" man="1"/>
    <brk id="228" max="7" man="1"/>
    <brk id="248" max="7" man="1"/>
    <brk id="28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Аня</cp:lastModifiedBy>
  <cp:lastPrinted>2017-07-24T12:54:46Z</cp:lastPrinted>
  <dcterms:created xsi:type="dcterms:W3CDTF">2017-04-05T11:49:40Z</dcterms:created>
  <dcterms:modified xsi:type="dcterms:W3CDTF">2017-07-24T12:54:55Z</dcterms:modified>
  <cp:category/>
  <cp:version/>
  <cp:contentType/>
  <cp:contentStatus/>
</cp:coreProperties>
</file>